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YKCC事務局\001.会員管理\2025年度\00.会員申し込みテンプレ\2.新規用\"/>
    </mc:Choice>
  </mc:AlternateContent>
  <xr:revisionPtr revIDLastSave="0" documentId="13_ncr:1_{E9BD2F69-16CB-4365-B6A2-C9DF9B2D84E4}" xr6:coauthVersionLast="47" xr6:coauthVersionMax="47" xr10:uidLastSave="{00000000-0000-0000-0000-000000000000}"/>
  <bookViews>
    <workbookView xWindow="-120" yWindow="-120" windowWidth="29040" windowHeight="15720" tabRatio="650" xr2:uid="{00000000-000D-0000-FFFF-FFFF00000000}"/>
  </bookViews>
  <sheets>
    <sheet name="新規" sheetId="7" r:id="rId1"/>
    <sheet name="年会費" sheetId="3" state="hidden" r:id="rId2"/>
  </sheets>
  <definedNames>
    <definedName name="_xlnm.Print_Area" localSheetId="0">新規!$A$1:$AL$49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1" i="7" l="1"/>
  <c r="AG40" i="7"/>
  <c r="AG46" i="7"/>
  <c r="U46" i="7"/>
  <c r="AG45" i="7"/>
  <c r="U45" i="7"/>
  <c r="U44" i="7"/>
  <c r="U43" i="7"/>
  <c r="U42" i="7"/>
  <c r="AN35" i="7"/>
  <c r="AO35" i="7" s="1"/>
  <c r="P35" i="7" s="1"/>
  <c r="AG35" i="7"/>
  <c r="AN33" i="7"/>
  <c r="AO33" i="7" s="1"/>
  <c r="P33" i="7" s="1"/>
  <c r="AG33" i="7"/>
  <c r="AN31" i="7"/>
  <c r="AO31" i="7" s="1"/>
  <c r="P31" i="7" s="1"/>
  <c r="AG31" i="7"/>
  <c r="AN29" i="7"/>
  <c r="AO29" i="7" s="1"/>
  <c r="P29" i="7" s="1"/>
  <c r="AG29" i="7"/>
  <c r="AN27" i="7"/>
  <c r="AO27" i="7" s="1"/>
  <c r="P27" i="7" s="1"/>
  <c r="AG27" i="7"/>
  <c r="AN23" i="7"/>
  <c r="AO23" i="7" s="1"/>
  <c r="P23" i="7" s="1"/>
  <c r="AG23" i="7"/>
  <c r="AN19" i="7"/>
  <c r="AO19" i="7" s="1"/>
  <c r="P19" i="7" s="1"/>
  <c r="AG19" i="7"/>
  <c r="AG44" i="7" l="1"/>
  <c r="AG43" i="7"/>
  <c r="AG47" i="7" l="1"/>
</calcChain>
</file>

<file path=xl/sharedStrings.xml><?xml version="1.0" encoding="utf-8"?>
<sst xmlns="http://schemas.openxmlformats.org/spreadsheetml/2006/main" count="206" uniqueCount="137">
  <si>
    <t>NPO法人横浜金沢カヌークラブ</t>
    <phoneticPr fontId="6"/>
  </si>
  <si>
    <t>新規</t>
    <rPh sb="0" eb="2">
      <t>シンキ</t>
    </rPh>
    <phoneticPr fontId="2"/>
  </si>
  <si>
    <t>会員申込書</t>
    <phoneticPr fontId="6"/>
  </si>
  <si>
    <t>申込者</t>
    <phoneticPr fontId="2"/>
  </si>
  <si>
    <t>（ﾌﾘｶﾞﾅ)</t>
    <phoneticPr fontId="2"/>
  </si>
  <si>
    <t>←会費振り込みの際の振込者名</t>
    <rPh sb="1" eb="3">
      <t>カイヒ</t>
    </rPh>
    <rPh sb="3" eb="4">
      <t>フ</t>
    </rPh>
    <rPh sb="5" eb="6">
      <t>コ</t>
    </rPh>
    <rPh sb="8" eb="9">
      <t>サイ</t>
    </rPh>
    <rPh sb="10" eb="13">
      <t>フリコミシャ</t>
    </rPh>
    <rPh sb="13" eb="14">
      <t>メイ</t>
    </rPh>
    <phoneticPr fontId="2"/>
  </si>
  <si>
    <t>（漢字）</t>
    <rPh sb="1" eb="3">
      <t>カンジ</t>
    </rPh>
    <phoneticPr fontId="2"/>
  </si>
  <si>
    <t>：プルダウン選択肢から選んでください。</t>
    <rPh sb="6" eb="9">
      <t>センタクシ</t>
    </rPh>
    <rPh sb="11" eb="12">
      <t>エラ</t>
    </rPh>
    <phoneticPr fontId="6"/>
  </si>
  <si>
    <t>↓携帯番号は2台までご登録可能です。</t>
    <rPh sb="1" eb="5">
      <t>ケイタイバンゴウ</t>
    </rPh>
    <rPh sb="7" eb="8">
      <t>ダイ</t>
    </rPh>
    <rPh sb="11" eb="15">
      <t>トウロクカノウ</t>
    </rPh>
    <phoneticPr fontId="2"/>
  </si>
  <si>
    <t>氏名</t>
    <rPh sb="0" eb="2">
      <t>シメイ</t>
    </rPh>
    <phoneticPr fontId="2"/>
  </si>
  <si>
    <t>性別</t>
    <rPh sb="0" eb="1">
      <t>セイ</t>
    </rPh>
    <rPh sb="1" eb="2">
      <t>ベツ</t>
    </rPh>
    <phoneticPr fontId="2"/>
  </si>
  <si>
    <r>
      <t xml:space="preserve">生年月日
</t>
    </r>
    <r>
      <rPr>
        <b/>
        <sz val="8"/>
        <color theme="0"/>
        <rFont val="BIZ UDPゴシック"/>
        <family val="3"/>
        <charset val="128"/>
      </rPr>
      <t>(西暦）</t>
    </r>
    <rPh sb="0" eb="2">
      <t>セイネン</t>
    </rPh>
    <rPh sb="2" eb="4">
      <t>ガッピ</t>
    </rPh>
    <rPh sb="6" eb="8">
      <t>セイレキ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</si>
  <si>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</si>
  <si>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</si>
  <si>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郵便番号</t>
    <phoneticPr fontId="2"/>
  </si>
  <si>
    <t>住所</t>
    <phoneticPr fontId="2"/>
  </si>
  <si>
    <r>
      <t xml:space="preserve">携帯番号
</t>
    </r>
    <r>
      <rPr>
        <b/>
        <sz val="8"/>
        <color theme="0"/>
        <rFont val="BIZ UDPゴシック"/>
        <family val="3"/>
        <charset val="128"/>
      </rPr>
      <t>（ハイフンあり）</t>
    </r>
    <rPh sb="0" eb="2">
      <t>ケイタイ</t>
    </rPh>
    <rPh sb="2" eb="4">
      <t>バンゴウ</t>
    </rPh>
    <phoneticPr fontId="2"/>
  </si>
  <si>
    <t>メールアドレス</t>
    <phoneticPr fontId="2"/>
  </si>
  <si>
    <r>
      <t xml:space="preserve">緊急連絡先
</t>
    </r>
    <r>
      <rPr>
        <b/>
        <sz val="8"/>
        <color theme="0"/>
        <rFont val="BIZ UDPゴシック"/>
        <family val="3"/>
        <charset val="128"/>
      </rPr>
      <t>（ハイフンあり）</t>
    </r>
    <phoneticPr fontId="2"/>
  </si>
  <si>
    <t>金額</t>
    <rPh sb="0" eb="2">
      <t>キンガク</t>
    </rPh>
    <phoneticPr fontId="2"/>
  </si>
  <si>
    <r>
      <t xml:space="preserve">身長
</t>
    </r>
    <r>
      <rPr>
        <b/>
        <sz val="8"/>
        <color theme="0"/>
        <rFont val="BIZ UDPゴシック"/>
        <family val="3"/>
        <charset val="128"/>
      </rPr>
      <t>(㎝)</t>
    </r>
    <rPh sb="0" eb="2">
      <t>シンチョウ</t>
    </rPh>
    <phoneticPr fontId="2"/>
  </si>
  <si>
    <r>
      <t xml:space="preserve">体重
</t>
    </r>
    <r>
      <rPr>
        <b/>
        <sz val="8"/>
        <color theme="0"/>
        <rFont val="BIZ UDPゴシック"/>
        <family val="3"/>
        <charset val="128"/>
      </rPr>
      <t>(㎏)</t>
    </r>
    <rPh sb="0" eb="2">
      <t>タイジュウ</t>
    </rPh>
    <phoneticPr fontId="2"/>
  </si>
  <si>
    <r>
      <t xml:space="preserve">カヌー経験
</t>
    </r>
    <r>
      <rPr>
        <b/>
        <sz val="8"/>
        <color theme="0"/>
        <rFont val="BIZ UDPゴシック"/>
        <family val="3"/>
        <charset val="128"/>
      </rPr>
      <t>（有り、無し）</t>
    </r>
    <rPh sb="3" eb="5">
      <t>ケイケン</t>
    </rPh>
    <rPh sb="7" eb="8">
      <t>ア</t>
    </rPh>
    <rPh sb="10" eb="11">
      <t>ナ</t>
    </rPh>
    <phoneticPr fontId="2"/>
  </si>
  <si>
    <t>/</t>
    <phoneticPr fontId="2"/>
  </si>
  <si>
    <t>A</t>
    <phoneticPr fontId="6"/>
  </si>
  <si>
    <t>NPO会員のみ（※スクール不参加）</t>
    <phoneticPr fontId="6"/>
  </si>
  <si>
    <t>本人
(成人のみ)</t>
    <rPh sb="0" eb="2">
      <t>ホンニン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</si>
  <si>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</si>
  <si>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</si>
  <si>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</si>
  <si>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成人</t>
    <rPh sb="0" eb="2">
      <t>セイジン</t>
    </rPh>
    <phoneticPr fontId="2"/>
  </si>
  <si>
    <t>-</t>
    <phoneticPr fontId="2"/>
  </si>
  <si>
    <t>（ＰＣ）</t>
    <phoneticPr fontId="2"/>
  </si>
  <si>
    <t>(携帯)</t>
  </si>
  <si>
    <t>B</t>
    <phoneticPr fontId="6"/>
  </si>
  <si>
    <t>NPO会員＋スクール会員</t>
    <rPh sb="3" eb="5">
      <t>カイイン</t>
    </rPh>
    <rPh sb="10" eb="12">
      <t>カイイン</t>
    </rPh>
    <phoneticPr fontId="6"/>
  </si>
  <si>
    <t>個人/代表
(成人のみ)</t>
    <rPh sb="0" eb="2">
      <t>コジン</t>
    </rPh>
    <rPh sb="3" eb="5">
      <t>ダイヒョウ</t>
    </rPh>
    <rPh sb="7" eb="9">
      <t>セイジン</t>
    </rPh>
    <phoneticPr fontId="2"/>
  </si>
  <si>
    <t>（ＰＣ）</t>
  </si>
  <si>
    <t>※</t>
    <phoneticPr fontId="2"/>
  </si>
  <si>
    <t>既に個人会員の方の家族会員のみ申し込みの場合は、ここをご記入ください。</t>
    <rPh sb="0" eb="1">
      <t>スデ</t>
    </rPh>
    <rPh sb="2" eb="6">
      <t>コジンカイイン</t>
    </rPh>
    <rPh sb="7" eb="8">
      <t>カタ</t>
    </rPh>
    <rPh sb="9" eb="11">
      <t>カゾク</t>
    </rPh>
    <rPh sb="11" eb="13">
      <t>カイイン</t>
    </rPh>
    <rPh sb="15" eb="16">
      <t>モウ</t>
    </rPh>
    <rPh sb="17" eb="18">
      <t>コ</t>
    </rPh>
    <rPh sb="20" eb="22">
      <t>バアイ</t>
    </rPh>
    <rPh sb="28" eb="30">
      <t>キニュウ</t>
    </rPh>
    <phoneticPr fontId="2"/>
  </si>
  <si>
    <t>【対象個人会員のご氏名】</t>
    <rPh sb="1" eb="3">
      <t>タイショウ</t>
    </rPh>
    <rPh sb="3" eb="5">
      <t>コジン</t>
    </rPh>
    <rPh sb="5" eb="7">
      <t>カイイン</t>
    </rPh>
    <rPh sb="9" eb="11">
      <t>シメイ</t>
    </rPh>
    <phoneticPr fontId="2"/>
  </si>
  <si>
    <t>家族会員１</t>
    <rPh sb="0" eb="2">
      <t>カゾク</t>
    </rPh>
    <rPh sb="2" eb="4">
      <t>カイイン</t>
    </rPh>
    <phoneticPr fontId="2"/>
  </si>
  <si>
    <t>高校生以上</t>
    <rPh sb="0" eb="5">
      <t>コウコウセイイジョウ</t>
    </rPh>
    <phoneticPr fontId="2"/>
  </si>
  <si>
    <t>家族会員2</t>
    <rPh sb="0" eb="2">
      <t>カゾク</t>
    </rPh>
    <rPh sb="2" eb="4">
      <t>カイイン</t>
    </rPh>
    <phoneticPr fontId="2"/>
  </si>
  <si>
    <t>(携帯)</t>
    <phoneticPr fontId="6"/>
  </si>
  <si>
    <t>家族会員3</t>
    <rPh sb="0" eb="2">
      <t>カゾク</t>
    </rPh>
    <rPh sb="2" eb="4">
      <t>カイイン</t>
    </rPh>
    <phoneticPr fontId="2"/>
  </si>
  <si>
    <t>家族会員4</t>
    <rPh sb="0" eb="2">
      <t>カゾク</t>
    </rPh>
    <rPh sb="2" eb="4">
      <t>カイイン</t>
    </rPh>
    <phoneticPr fontId="2"/>
  </si>
  <si>
    <t>小3～中3</t>
    <rPh sb="0" eb="1">
      <t>ショウ</t>
    </rPh>
    <rPh sb="3" eb="4">
      <t>チュウ</t>
    </rPh>
    <phoneticPr fontId="2"/>
  </si>
  <si>
    <t>家族会員5</t>
    <rPh sb="0" eb="2">
      <t>カゾク</t>
    </rPh>
    <rPh sb="2" eb="4">
      <t>カイイン</t>
    </rPh>
    <phoneticPr fontId="2"/>
  </si>
  <si>
    <t>↑家族会員の方は、区分を編集してください</t>
    <rPh sb="1" eb="5">
      <t>カゾクカイイン</t>
    </rPh>
    <rPh sb="6" eb="7">
      <t>カタ</t>
    </rPh>
    <rPh sb="9" eb="11">
      <t>クブン</t>
    </rPh>
    <rPh sb="12" eb="14">
      <t>ヘンシュウ</t>
    </rPh>
    <phoneticPr fontId="2"/>
  </si>
  <si>
    <t>キャリアメールアドレス（docomo, ezweb等）は、</t>
    <phoneticPr fontId="2"/>
  </si>
  <si>
    <t>一斉配信で届かないことがありますので、ご利用を避けてください。</t>
    <phoneticPr fontId="2"/>
  </si>
  <si>
    <t>【会費表】</t>
    <rPh sb="1" eb="4">
      <t>カイヒヒョウ</t>
    </rPh>
    <phoneticPr fontId="6"/>
  </si>
  <si>
    <t>【会費内訳】</t>
    <rPh sb="1" eb="3">
      <t>カイヒ</t>
    </rPh>
    <rPh sb="3" eb="5">
      <t>ウチワケ</t>
    </rPh>
    <phoneticPr fontId="6"/>
  </si>
  <si>
    <t>申込人数(A)</t>
    <rPh sb="0" eb="2">
      <t>モウシコミ</t>
    </rPh>
    <rPh sb="2" eb="4">
      <t>ニンズウ</t>
    </rPh>
    <phoneticPr fontId="2"/>
  </si>
  <si>
    <t>区分</t>
    <rPh sb="0" eb="2">
      <t>クブン</t>
    </rPh>
    <phoneticPr fontId="6"/>
  </si>
  <si>
    <t>年会費</t>
  </si>
  <si>
    <t>保険</t>
    <rPh sb="0" eb="2">
      <t>ホケン</t>
    </rPh>
    <phoneticPr fontId="5"/>
  </si>
  <si>
    <t>正会員</t>
    <rPh sb="0" eb="3">
      <t>セイカイイン</t>
    </rPh>
    <phoneticPr fontId="5"/>
  </si>
  <si>
    <t>賛助会員</t>
    <rPh sb="0" eb="4">
      <t>サンジョカイイン</t>
    </rPh>
    <phoneticPr fontId="5"/>
  </si>
  <si>
    <t>施設使用料</t>
    <rPh sb="0" eb="5">
      <t>シセツシヨウリョウ</t>
    </rPh>
    <phoneticPr fontId="5"/>
  </si>
  <si>
    <t>スクール会費</t>
    <rPh sb="4" eb="6">
      <t>カイヒ</t>
    </rPh>
    <phoneticPr fontId="5"/>
  </si>
  <si>
    <t>申込人数(B)</t>
    <rPh sb="0" eb="2">
      <t>モウシコミ</t>
    </rPh>
    <rPh sb="2" eb="4">
      <t>ニンズウ</t>
    </rPh>
    <phoneticPr fontId="2"/>
  </si>
  <si>
    <t>NPO会員のみ（※スクール不参加）</t>
    <rPh sb="3" eb="5">
      <t>カイイン</t>
    </rPh>
    <rPh sb="13" eb="16">
      <t>フサンカ</t>
    </rPh>
    <phoneticPr fontId="6"/>
  </si>
  <si>
    <t>成人以上</t>
    <rPh sb="0" eb="2">
      <t>セイジン</t>
    </rPh>
    <rPh sb="2" eb="4">
      <t>イジョウ</t>
    </rPh>
    <phoneticPr fontId="2"/>
  </si>
  <si>
    <t>NPO会員</t>
    <phoneticPr fontId="2"/>
  </si>
  <si>
    <t>個人</t>
    <rPh sb="0" eb="2">
      <t>コジン</t>
    </rPh>
    <phoneticPr fontId="6"/>
  </si>
  <si>
    <t>本人</t>
    <rPh sb="0" eb="2">
      <t>ホンニン</t>
    </rPh>
    <phoneticPr fontId="6"/>
  </si>
  <si>
    <t>申込金額</t>
    <rPh sb="0" eb="2">
      <t>モウシコミ</t>
    </rPh>
    <rPh sb="2" eb="4">
      <t>キンガク</t>
    </rPh>
    <phoneticPr fontId="2"/>
  </si>
  <si>
    <t>+</t>
    <phoneticPr fontId="2"/>
  </si>
  <si>
    <t>ファミリ</t>
    <phoneticPr fontId="6"/>
  </si>
  <si>
    <t>代表者</t>
    <rPh sb="0" eb="3">
      <t>ダイヒョウシャ</t>
    </rPh>
    <phoneticPr fontId="6"/>
  </si>
  <si>
    <t>帽子代</t>
    <rPh sb="0" eb="3">
      <t>ボウシダイ</t>
    </rPh>
    <phoneticPr fontId="2"/>
  </si>
  <si>
    <t>←新規加入の場合は必須（4,800円/人)</t>
    <rPh sb="1" eb="5">
      <t>シンキカニュウ</t>
    </rPh>
    <rPh sb="6" eb="8">
      <t>バアイ</t>
    </rPh>
    <rPh sb="9" eb="11">
      <t>ヒッス</t>
    </rPh>
    <rPh sb="17" eb="18">
      <t>エン</t>
    </rPh>
    <rPh sb="19" eb="20">
      <t>ニン</t>
    </rPh>
    <phoneticPr fontId="2"/>
  </si>
  <si>
    <t>スクール会員</t>
  </si>
  <si>
    <t>家族</t>
    <rPh sb="0" eb="2">
      <t>カゾク</t>
    </rPh>
    <phoneticPr fontId="6"/>
  </si>
  <si>
    <t>高校生以上</t>
    <rPh sb="0" eb="3">
      <t>コウコウセイ</t>
    </rPh>
    <rPh sb="3" eb="5">
      <t>イジョウ</t>
    </rPh>
    <phoneticPr fontId="6"/>
  </si>
  <si>
    <t>入会金</t>
    <rPh sb="0" eb="3">
      <t>ニュウカイキン</t>
    </rPh>
    <phoneticPr fontId="2"/>
  </si>
  <si>
    <t>←新規加入の場合は必須</t>
    <rPh sb="1" eb="5">
      <t>シンキカニュウ</t>
    </rPh>
    <rPh sb="6" eb="8">
      <t>バアイ</t>
    </rPh>
    <rPh sb="9" eb="11">
      <t>ヒッス</t>
    </rPh>
    <phoneticPr fontId="2"/>
  </si>
  <si>
    <t>小3～中3</t>
    <rPh sb="0" eb="1">
      <t>ショウ</t>
    </rPh>
    <rPh sb="3" eb="4">
      <t>チュウ</t>
    </rPh>
    <phoneticPr fontId="6"/>
  </si>
  <si>
    <t>←割引</t>
    <rPh sb="1" eb="3">
      <t>ワリビキ</t>
    </rPh>
    <phoneticPr fontId="2"/>
  </si>
  <si>
    <t>※年会費には、保険金を含みます。</t>
    <rPh sb="1" eb="4">
      <t>ネンカイヒ</t>
    </rPh>
    <rPh sb="7" eb="10">
      <t>ホケンキン</t>
    </rPh>
    <rPh sb="11" eb="12">
      <t>フク</t>
    </rPh>
    <phoneticPr fontId="6"/>
  </si>
  <si>
    <t>振込金額</t>
    <rPh sb="0" eb="2">
      <t>フリコミ</t>
    </rPh>
    <rPh sb="2" eb="4">
      <t>キンガク</t>
    </rPh>
    <phoneticPr fontId="2"/>
  </si>
  <si>
    <t>ここに表示された金額を所定の口座に振込をお願いします。</t>
    <phoneticPr fontId="2"/>
  </si>
  <si>
    <t>男</t>
    <rPh sb="0" eb="1">
      <t>オトコ</t>
    </rPh>
    <phoneticPr fontId="2"/>
  </si>
  <si>
    <t>有り</t>
    <rPh sb="0" eb="1">
      <t>ア</t>
    </rPh>
    <phoneticPr fontId="2"/>
  </si>
  <si>
    <t>無し</t>
    <rPh sb="0" eb="1">
      <t>ナ</t>
    </rPh>
    <phoneticPr fontId="6"/>
  </si>
  <si>
    <t>継続</t>
    <rPh sb="0" eb="2">
      <t>ケイゾク</t>
    </rPh>
    <phoneticPr fontId="2"/>
  </si>
  <si>
    <t>7月以降入会</t>
    <rPh sb="1" eb="2">
      <t>ガツ</t>
    </rPh>
    <rPh sb="2" eb="4">
      <t>イコウ</t>
    </rPh>
    <rPh sb="4" eb="6">
      <t>ニュウカイ</t>
    </rPh>
    <phoneticPr fontId="2"/>
  </si>
  <si>
    <t>女</t>
    <rPh sb="0" eb="1">
      <t>オンナ</t>
    </rPh>
    <phoneticPr fontId="2"/>
  </si>
  <si>
    <t>無し</t>
    <rPh sb="0" eb="1">
      <t>ナ</t>
    </rPh>
    <phoneticPr fontId="2"/>
  </si>
  <si>
    <t>他</t>
    <rPh sb="0" eb="1">
      <t>タ</t>
    </rPh>
    <phoneticPr fontId="2"/>
  </si>
  <si>
    <t>その他</t>
    <rPh sb="2" eb="3">
      <t>タ</t>
    </rPh>
    <phoneticPr fontId="6"/>
  </si>
  <si>
    <t xml:space="preserve">①クラブ事業活動にご賛同頂き、ご支援されたい方
</t>
    <phoneticPr fontId="2"/>
  </si>
  <si>
    <t>→「Ａ」記入　　：年2回までカヌー乗艇可能。総会や事業活動への参加資格有り。</t>
    <phoneticPr fontId="2"/>
  </si>
  <si>
    <t>②クラブ事業活動そのものに従事し、主にスクールに加入されたい方</t>
    <phoneticPr fontId="2"/>
  </si>
  <si>
    <t>→「B」記入　　：すべての練習会でカヌー乗艇可能。総会や事業活動への参加資格有り。</t>
    <phoneticPr fontId="2"/>
  </si>
  <si>
    <t>ご記入後は下記メールアドレスへご送付ください。</t>
    <phoneticPr fontId="2"/>
  </si>
  <si>
    <t>※Excelでのご記入が難しい場合は、太枠部分をメールでご連絡ください。</t>
    <phoneticPr fontId="2"/>
  </si>
  <si>
    <t xml:space="preserve"> (ｴﾇﾋﾟｰｵｰﾎｳｼﾞﾝ ﾖｺﾊﾏｶﾅｻﾞﾜｶﾇｰｸﾗﾌﾞ)</t>
    <phoneticPr fontId="2"/>
  </si>
  <si>
    <t xml:space="preserve">       店番号　 342 　口座番号　6132525</t>
    <phoneticPr fontId="2"/>
  </si>
  <si>
    <t>　     名　義　　 NPO法人横浜金沢カヌークラブ　理事長　佐原明夫</t>
    <phoneticPr fontId="2"/>
  </si>
  <si>
    <t>【ご注意】　お振込は「会員申し込みを事務局へ送付し、</t>
    <phoneticPr fontId="2"/>
  </si>
  <si>
    <t xml:space="preserve">             申込承認のご連絡を受け取った後」にお願いいたします。</t>
    <phoneticPr fontId="2"/>
  </si>
  <si>
    <t>横浜銀行　杉田支店　普通預金</t>
    <phoneticPr fontId="2"/>
  </si>
  <si>
    <t>【振込先】</t>
    <phoneticPr fontId="2"/>
  </si>
  <si>
    <t>会員申し込みにあたり、下記に同意致します。</t>
    <phoneticPr fontId="2"/>
  </si>
  <si>
    <t>私は、YKCCの事業活動に積極的に参加いたします。</t>
    <phoneticPr fontId="2"/>
  </si>
  <si>
    <t>私は、カヌーを利用するにあたり、必ずPFDを準備致します。</t>
    <phoneticPr fontId="2"/>
  </si>
  <si>
    <t>私は、野島周辺海域での安全航行ルールに従います。</t>
    <phoneticPr fontId="2"/>
  </si>
  <si>
    <t>私は、反社会的な活動には関与していません。</t>
    <phoneticPr fontId="2"/>
  </si>
  <si>
    <t>私は、年間活動計画の内容を理解した上で、会員申し込みを行います。</t>
    <phoneticPr fontId="2"/>
  </si>
  <si>
    <t>１．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</si>
  <si>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</si>
  <si>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</si>
  <si>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</si>
  <si>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</si>
  <si>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</si>
  <si>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 xml:space="preserve">    横浜金沢カヌークラブ　事務局　：　</t>
    <phoneticPr fontId="2"/>
  </si>
  <si>
    <r>
      <t xml:space="preserve">   </t>
    </r>
    <r>
      <rPr>
        <b/>
        <u/>
        <sz val="18"/>
        <color rgb="FF0000FF"/>
        <rFont val="BIZ UDPゴシック"/>
        <family val="3"/>
        <charset val="128"/>
      </rPr>
      <t>ykcc_support@ykcc.jp</t>
    </r>
    <phoneticPr fontId="2"/>
  </si>
  <si>
    <t>小型
船舶免許</t>
    <rPh sb="0" eb="2">
      <t>コガタ</t>
    </rPh>
    <rPh sb="3" eb="7">
      <t>センパクメンキョ</t>
    </rPh>
    <phoneticPr fontId="6"/>
  </si>
  <si>
    <t>★ 新規会員（初心者）の方へ ★</t>
    <rPh sb="2" eb="4">
      <t>シンキ</t>
    </rPh>
    <rPh sb="4" eb="6">
      <t>カイイン</t>
    </rPh>
    <rPh sb="7" eb="10">
      <t>ショシンシャ</t>
    </rPh>
    <rPh sb="12" eb="13">
      <t>カタ</t>
    </rPh>
    <phoneticPr fontId="2"/>
  </si>
  <si>
    <t>　　　　　3）　上記１）２）を満たした上で、練習会リーダーからの複数推薦</t>
    <rPh sb="8" eb="10">
      <t>ジョウキ</t>
    </rPh>
    <rPh sb="15" eb="16">
      <t>ミ</t>
    </rPh>
    <rPh sb="19" eb="20">
      <t>ウエ</t>
    </rPh>
    <rPh sb="22" eb="25">
      <t>レンシュウカイ</t>
    </rPh>
    <rPh sb="32" eb="34">
      <t>フクスウ</t>
    </rPh>
    <rPh sb="34" eb="36">
      <t>スイセン</t>
    </rPh>
    <phoneticPr fontId="2"/>
  </si>
  <si>
    <t>①</t>
    <phoneticPr fontId="2"/>
  </si>
  <si>
    <t>②</t>
    <phoneticPr fontId="2"/>
  </si>
  <si>
    <t>　　　　　2）　グループレスキュー練習の参加経験（バウレスキュー、再乗艇）</t>
    <rPh sb="22" eb="24">
      <t>ケイケン</t>
    </rPh>
    <rPh sb="33" eb="36">
      <t>サイジョウテイ</t>
    </rPh>
    <phoneticPr fontId="2"/>
  </si>
  <si>
    <r>
      <rPr>
        <b/>
        <sz val="10"/>
        <color rgb="FF0000FF"/>
        <rFont val="BIZ UDPゴシック"/>
        <family val="3"/>
        <charset val="128"/>
      </rPr>
      <t>　　</t>
    </r>
    <r>
      <rPr>
        <b/>
        <u/>
        <sz val="10"/>
        <color rgb="FF0000FF"/>
        <rFont val="BIZ UDPゴシック"/>
        <family val="3"/>
        <charset val="128"/>
      </rPr>
      <t>・初めは、レクリエーショナル・カヤック艇（レク艇）で練習して頂きます。</t>
    </r>
    <rPh sb="3" eb="4">
      <t>ハジ</t>
    </rPh>
    <rPh sb="21" eb="22">
      <t>テイ</t>
    </rPh>
    <rPh sb="25" eb="26">
      <t>テイ</t>
    </rPh>
    <rPh sb="28" eb="30">
      <t>レンシュウ</t>
    </rPh>
    <rPh sb="32" eb="33">
      <t>イタダ</t>
    </rPh>
    <phoneticPr fontId="2"/>
  </si>
  <si>
    <r>
      <rPr>
        <b/>
        <sz val="10"/>
        <color rgb="FF0000FF"/>
        <rFont val="BIZ UDPゴシック"/>
        <family val="3"/>
        <charset val="128"/>
      </rPr>
      <t>　　</t>
    </r>
    <r>
      <rPr>
        <b/>
        <u/>
        <sz val="10"/>
        <color rgb="FF0000FF"/>
        <rFont val="BIZ UDPゴシック"/>
        <family val="3"/>
        <charset val="128"/>
      </rPr>
      <t>・シーカヤックで沖に出るには、下記条件を満たす必要があります。</t>
    </r>
    <rPh sb="10" eb="11">
      <t>オキ</t>
    </rPh>
    <rPh sb="12" eb="13">
      <t>デ</t>
    </rPh>
    <rPh sb="17" eb="21">
      <t>カキジョウケン</t>
    </rPh>
    <rPh sb="22" eb="23">
      <t>ミ</t>
    </rPh>
    <rPh sb="25" eb="27">
      <t>ヒツヨウ</t>
    </rPh>
    <phoneticPr fontId="2"/>
  </si>
  <si>
    <t>　　　　　１）　練習会へ既定参加日数（14日間）以上</t>
    <rPh sb="12" eb="14">
      <t>キテイ</t>
    </rPh>
    <rPh sb="16" eb="18">
      <t>ニッスウ</t>
    </rPh>
    <rPh sb="21" eb="23">
      <t>カカン</t>
    </rPh>
    <rPh sb="24" eb="26">
      <t>イジョウ</t>
    </rPh>
    <phoneticPr fontId="2"/>
  </si>
  <si>
    <t>2級小型</t>
    <rPh sb="1" eb="2">
      <t>キュウ</t>
    </rPh>
    <rPh sb="2" eb="4">
      <t>コガタ</t>
    </rPh>
    <phoneticPr fontId="6"/>
  </si>
  <si>
    <t>1級小型</t>
    <rPh sb="1" eb="2">
      <t>キュウ</t>
    </rPh>
    <rPh sb="2" eb="4">
      <t>コガタ</t>
    </rPh>
    <phoneticPr fontId="6"/>
  </si>
  <si>
    <t>※会費以外に、各練習会１コマにつき、カヌー使用料500円/人を頂きます。</t>
    <rPh sb="1" eb="5">
      <t>カイヒイガイ</t>
    </rPh>
    <phoneticPr fontId="2"/>
  </si>
  <si>
    <t>2025年度</t>
    <phoneticPr fontId="6"/>
  </si>
  <si>
    <t>↓2025年4月1日時点の年齢（自動計算）</t>
    <rPh sb="16" eb="20">
      <t>ジドウケイサン</t>
    </rPh>
    <phoneticPr fontId="2"/>
  </si>
  <si>
    <t>私は、事業活動の様子を撮影した写真のWeb公開を了承します。</t>
    <phoneticPr fontId="2"/>
  </si>
  <si>
    <t>●</t>
    <phoneticPr fontId="2"/>
  </si>
  <si>
    <t>Excelの場合は自動計算されますが、その他の場合は、事務局にて計算致しますのでお待ちください。</t>
    <rPh sb="6" eb="8">
      <t>バアイ</t>
    </rPh>
    <rPh sb="9" eb="13">
      <t>ジドウケイサン</t>
    </rPh>
    <rPh sb="21" eb="22">
      <t>ホカ</t>
    </rPh>
    <rPh sb="23" eb="25">
      <t>バアイ</t>
    </rPh>
    <rPh sb="27" eb="30">
      <t>ジムキョク</t>
    </rPh>
    <rPh sb="32" eb="35">
      <t>ケイサンイタ</t>
    </rPh>
    <rPh sb="41" eb="42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</si>
</sst>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,##0_ "/>
    <numFmt numFmtId="177" formatCode="0_ "/>
    <numFmt numFmtId="178" formatCode="0000"/>
    <numFmt numFmtId="179" formatCode="000"/>
    <numFmt numFmtId="180" formatCode="#0&quot;人&quot;"/>
    <numFmt numFmtId="181" formatCode="#,##0&quot;円&quot;"/>
    <numFmt numFmtId="182" formatCode="#&quot;歳&quot;"/>
  </numFmts>
  <fonts count="36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color rgb="FF0000FF"/>
      <name val="BIZ UDPゴシック"/>
      <family val="3"/>
      <charset val="128"/>
    </font>
    <font>
      <sz val="18"/>
      <color rgb="FF0000FF"/>
      <name val="BIZ UDPゴシック"/>
      <family val="3"/>
      <charset val="128"/>
    </font>
    <font>
      <b/>
      <u/>
      <sz val="18"/>
      <color rgb="FF0000FF"/>
      <name val="BIZ UDPゴシック"/>
      <family val="3"/>
      <charset val="128"/>
    </font>
    <font>
      <b/>
      <sz val="10"/>
      <color rgb="FF0000FF"/>
      <name val="BIZ UDPゴシック"/>
      <family val="3"/>
      <charset val="128"/>
    </font>
    <font>
      <b/>
      <u/>
      <sz val="10"/>
      <color rgb="FF0000FF"/>
      <name val="BIZ UDP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67">
    <xf numFmtId="0" fontId="0" fillId="0" borderId="0" xfId="0">
      <alignment vertical="center"/>
    </xf>
    <xf numFmtId="0" fontId="3" fillId="0" borderId="0" xfId="2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>
      <alignment vertical="center"/>
    </xf>
    <xf numFmtId="176" fontId="4" fillId="0" borderId="0" xfId="2" applyNumberFormat="1" applyFont="1">
      <alignment vertical="center"/>
    </xf>
    <xf numFmtId="176" fontId="3" fillId="0" borderId="0" xfId="2" applyNumberForma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 wrapText="1"/>
    </xf>
    <xf numFmtId="38" fontId="17" fillId="3" borderId="14" xfId="1" applyFont="1" applyFill="1" applyBorder="1" applyAlignment="1" applyProtection="1">
      <alignment horizontal="center" vertical="center"/>
    </xf>
    <xf numFmtId="38" fontId="7" fillId="0" borderId="0" xfId="1" applyFont="1" applyAlignment="1" applyProtection="1">
      <alignment vertical="center"/>
    </xf>
    <xf numFmtId="180" fontId="5" fillId="3" borderId="11" xfId="1" applyNumberFormat="1" applyFont="1" applyFill="1" applyBorder="1" applyAlignment="1" applyProtection="1">
      <alignment horizontal="right" vertical="center"/>
    </xf>
    <xf numFmtId="181" fontId="17" fillId="3" borderId="11" xfId="1" applyNumberFormat="1" applyFont="1" applyFill="1" applyBorder="1" applyAlignment="1" applyProtection="1">
      <alignment horizontal="right" vertical="center"/>
    </xf>
    <xf numFmtId="181" fontId="20" fillId="3" borderId="11" xfId="1" applyNumberFormat="1" applyFont="1" applyFill="1" applyBorder="1" applyAlignment="1" applyProtection="1">
      <alignment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38" fontId="17" fillId="3" borderId="11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7" fontId="7" fillId="0" borderId="0" xfId="0" applyNumberFormat="1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21" fillId="0" borderId="0" xfId="0" applyFont="1">
      <alignment vertical="center"/>
    </xf>
    <xf numFmtId="0" fontId="4" fillId="3" borderId="31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9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6" borderId="1" xfId="0" applyFont="1" applyFill="1" applyBorder="1">
      <alignment vertical="center"/>
    </xf>
    <xf numFmtId="0" fontId="8" fillId="6" borderId="2" xfId="0" applyFont="1" applyFill="1" applyBorder="1">
      <alignment vertical="center"/>
    </xf>
    <xf numFmtId="14" fontId="7" fillId="0" borderId="0" xfId="0" applyNumberFormat="1" applyFont="1">
      <alignment vertical="center"/>
    </xf>
    <xf numFmtId="0" fontId="8" fillId="6" borderId="7" xfId="0" applyFont="1" applyFill="1" applyBorder="1">
      <alignment vertical="center"/>
    </xf>
    <xf numFmtId="0" fontId="8" fillId="6" borderId="0" xfId="0" applyFont="1" applyFill="1">
      <alignment vertical="center"/>
    </xf>
    <xf numFmtId="0" fontId="22" fillId="10" borderId="1" xfId="0" applyFont="1" applyFill="1" applyBorder="1">
      <alignment vertical="center"/>
    </xf>
    <xf numFmtId="0" fontId="22" fillId="10" borderId="2" xfId="0" applyFont="1" applyFill="1" applyBorder="1">
      <alignment vertical="center"/>
    </xf>
    <xf numFmtId="0" fontId="22" fillId="10" borderId="2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177" fontId="23" fillId="0" borderId="0" xfId="0" applyNumberFormat="1" applyFo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22" fillId="2" borderId="1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4" xfId="0" applyFont="1" applyFill="1" applyBorder="1">
      <alignment vertical="center"/>
    </xf>
    <xf numFmtId="0" fontId="22" fillId="2" borderId="15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5" fontId="7" fillId="0" borderId="0" xfId="0" applyNumberFormat="1" applyFont="1" applyAlignment="1">
      <alignment horizontal="right" vertical="center"/>
    </xf>
    <xf numFmtId="0" fontId="7" fillId="3" borderId="1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8" fillId="8" borderId="14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5" fillId="7" borderId="14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12" xfId="0" applyFont="1" applyFill="1" applyBorder="1">
      <alignment vertical="center"/>
    </xf>
    <xf numFmtId="0" fontId="7" fillId="7" borderId="11" xfId="0" applyFont="1" applyFill="1" applyBorder="1" applyAlignment="1">
      <alignment horizontal="center" vertical="center" wrapText="1"/>
    </xf>
    <xf numFmtId="5" fontId="7" fillId="0" borderId="11" xfId="0" applyNumberFormat="1" applyFont="1" applyBorder="1">
      <alignment vertical="center"/>
    </xf>
    <xf numFmtId="5" fontId="7" fillId="3" borderId="11" xfId="0" applyNumberFormat="1" applyFont="1" applyFill="1" applyBorder="1">
      <alignment vertical="center"/>
    </xf>
    <xf numFmtId="0" fontId="5" fillId="7" borderId="9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1" xfId="0" applyFont="1" applyFill="1" applyBorder="1">
      <alignment vertical="center"/>
    </xf>
    <xf numFmtId="0" fontId="5" fillId="7" borderId="34" xfId="0" applyFont="1" applyFill="1" applyBorder="1" applyAlignment="1">
      <alignment vertical="center" wrapText="1"/>
    </xf>
    <xf numFmtId="0" fontId="5" fillId="7" borderId="7" xfId="0" applyFont="1" applyFill="1" applyBorder="1">
      <alignment vertical="center"/>
    </xf>
    <xf numFmtId="0" fontId="5" fillId="7" borderId="1" xfId="0" applyFont="1" applyFill="1" applyBorder="1" applyAlignment="1">
      <alignment horizontal="left" vertical="center"/>
    </xf>
    <xf numFmtId="0" fontId="5" fillId="7" borderId="3" xfId="0" applyFont="1" applyFill="1" applyBorder="1">
      <alignment vertical="center"/>
    </xf>
    <xf numFmtId="0" fontId="5" fillId="7" borderId="10" xfId="0" applyFont="1" applyFill="1" applyBorder="1" applyAlignment="1">
      <alignment vertical="center" wrapText="1"/>
    </xf>
    <xf numFmtId="0" fontId="5" fillId="7" borderId="4" xfId="0" applyFont="1" applyFill="1" applyBorder="1">
      <alignment vertical="center"/>
    </xf>
    <xf numFmtId="0" fontId="5" fillId="7" borderId="6" xfId="0" applyFont="1" applyFill="1" applyBorder="1">
      <alignment vertical="center"/>
    </xf>
    <xf numFmtId="0" fontId="24" fillId="12" borderId="11" xfId="0" applyFont="1" applyFill="1" applyBorder="1" applyAlignment="1">
      <alignment horizontal="center" vertical="center"/>
    </xf>
    <xf numFmtId="177" fontId="10" fillId="0" borderId="0" xfId="0" applyNumberFormat="1" applyFont="1">
      <alignment vertical="center"/>
    </xf>
    <xf numFmtId="0" fontId="7" fillId="13" borderId="19" xfId="0" applyFont="1" applyFill="1" applyBorder="1" applyAlignment="1">
      <alignment horizontal="left" vertical="center"/>
    </xf>
    <xf numFmtId="0" fontId="7" fillId="13" borderId="60" xfId="0" applyFont="1" applyFill="1" applyBorder="1" applyAlignment="1">
      <alignment horizontal="left" vertical="center"/>
    </xf>
    <xf numFmtId="0" fontId="7" fillId="13" borderId="61" xfId="0" applyFont="1" applyFill="1" applyBorder="1" applyAlignment="1">
      <alignment horizontal="left" vertical="center"/>
    </xf>
    <xf numFmtId="0" fontId="7" fillId="13" borderId="0" xfId="0" applyFont="1" applyFill="1" applyAlignment="1">
      <alignment horizontal="left" vertical="center"/>
    </xf>
    <xf numFmtId="0" fontId="7" fillId="13" borderId="62" xfId="0" applyFont="1" applyFill="1" applyBorder="1" applyAlignment="1">
      <alignment horizontal="left" vertical="center"/>
    </xf>
    <xf numFmtId="0" fontId="11" fillId="13" borderId="20" xfId="0" applyFont="1" applyFill="1" applyBorder="1" applyAlignment="1">
      <alignment horizontal="center" vertical="center"/>
    </xf>
    <xf numFmtId="0" fontId="11" fillId="13" borderId="21" xfId="0" applyFont="1" applyFill="1" applyBorder="1" applyAlignment="1">
      <alignment horizontal="center" vertical="center"/>
    </xf>
    <xf numFmtId="0" fontId="9" fillId="13" borderId="21" xfId="0" applyFont="1" applyFill="1" applyBorder="1">
      <alignment vertical="center"/>
    </xf>
    <xf numFmtId="0" fontId="9" fillId="13" borderId="63" xfId="0" applyFont="1" applyFill="1" applyBorder="1">
      <alignment vertical="center"/>
    </xf>
    <xf numFmtId="0" fontId="25" fillId="13" borderId="18" xfId="0" applyFont="1" applyFill="1" applyBorder="1" applyAlignment="1">
      <alignment horizontal="left" vertical="center"/>
    </xf>
    <xf numFmtId="0" fontId="25" fillId="13" borderId="61" xfId="0" applyFont="1" applyFill="1" applyBorder="1" applyAlignment="1">
      <alignment horizontal="left" vertical="center"/>
    </xf>
    <xf numFmtId="0" fontId="7" fillId="5" borderId="18" xfId="0" applyFont="1" applyFill="1" applyBorder="1">
      <alignment vertical="center"/>
    </xf>
    <xf numFmtId="0" fontId="9" fillId="5" borderId="19" xfId="0" applyFont="1" applyFill="1" applyBorder="1">
      <alignment vertical="center"/>
    </xf>
    <xf numFmtId="0" fontId="12" fillId="5" borderId="19" xfId="0" applyFont="1" applyFill="1" applyBorder="1" applyAlignment="1">
      <alignment horizontal="center" vertical="center"/>
    </xf>
    <xf numFmtId="0" fontId="4" fillId="5" borderId="62" xfId="0" applyFont="1" applyFill="1" applyBorder="1">
      <alignment vertical="center"/>
    </xf>
    <xf numFmtId="0" fontId="27" fillId="5" borderId="61" xfId="0" applyFont="1" applyFill="1" applyBorder="1">
      <alignment vertical="center"/>
    </xf>
    <xf numFmtId="0" fontId="26" fillId="5" borderId="61" xfId="0" applyFont="1" applyFill="1" applyBorder="1">
      <alignment vertical="center"/>
    </xf>
    <xf numFmtId="0" fontId="7" fillId="14" borderId="18" xfId="0" applyFont="1" applyFill="1" applyBorder="1">
      <alignment vertical="center"/>
    </xf>
    <xf numFmtId="0" fontId="7" fillId="14" borderId="19" xfId="0" applyFont="1" applyFill="1" applyBorder="1">
      <alignment vertical="center"/>
    </xf>
    <xf numFmtId="0" fontId="7" fillId="14" borderId="60" xfId="0" applyFont="1" applyFill="1" applyBorder="1">
      <alignment vertical="center"/>
    </xf>
    <xf numFmtId="0" fontId="7" fillId="14" borderId="61" xfId="0" applyFont="1" applyFill="1" applyBorder="1">
      <alignment vertical="center"/>
    </xf>
    <xf numFmtId="0" fontId="7" fillId="14" borderId="62" xfId="0" applyFont="1" applyFill="1" applyBorder="1">
      <alignment vertical="center"/>
    </xf>
    <xf numFmtId="0" fontId="28" fillId="14" borderId="61" xfId="0" applyFont="1" applyFill="1" applyBorder="1">
      <alignment vertical="center"/>
    </xf>
    <xf numFmtId="0" fontId="28" fillId="14" borderId="20" xfId="0" applyFont="1" applyFill="1" applyBorder="1">
      <alignment vertical="center"/>
    </xf>
    <xf numFmtId="0" fontId="28" fillId="14" borderId="21" xfId="0" applyFont="1" applyFill="1" applyBorder="1">
      <alignment vertical="center"/>
    </xf>
    <xf numFmtId="0" fontId="7" fillId="5" borderId="6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/>
    </xf>
    <xf numFmtId="0" fontId="29" fillId="0" borderId="0" xfId="0" applyFont="1">
      <alignment vertical="center"/>
    </xf>
    <xf numFmtId="0" fontId="30" fillId="5" borderId="18" xfId="0" applyFont="1" applyFill="1" applyBorder="1" applyAlignment="1">
      <alignment vertical="top"/>
    </xf>
    <xf numFmtId="0" fontId="29" fillId="5" borderId="19" xfId="0" applyFont="1" applyFill="1" applyBorder="1">
      <alignment vertical="center"/>
    </xf>
    <xf numFmtId="0" fontId="29" fillId="5" borderId="60" xfId="0" applyFont="1" applyFill="1" applyBorder="1">
      <alignment vertical="center"/>
    </xf>
    <xf numFmtId="49" fontId="29" fillId="5" borderId="61" xfId="0" applyNumberFormat="1" applyFont="1" applyFill="1" applyBorder="1">
      <alignment vertical="center"/>
    </xf>
    <xf numFmtId="0" fontId="29" fillId="5" borderId="0" xfId="0" applyFont="1" applyFill="1">
      <alignment vertical="center"/>
    </xf>
    <xf numFmtId="0" fontId="29" fillId="5" borderId="62" xfId="0" applyFont="1" applyFill="1" applyBorder="1">
      <alignment vertical="center"/>
    </xf>
    <xf numFmtId="49" fontId="29" fillId="5" borderId="20" xfId="0" applyNumberFormat="1" applyFont="1" applyFill="1" applyBorder="1">
      <alignment vertical="center"/>
    </xf>
    <xf numFmtId="0" fontId="29" fillId="5" borderId="21" xfId="0" applyFont="1" applyFill="1" applyBorder="1">
      <alignment vertical="center"/>
    </xf>
    <xf numFmtId="0" fontId="29" fillId="5" borderId="63" xfId="0" applyFont="1" applyFill="1" applyBorder="1">
      <alignment vertical="center"/>
    </xf>
    <xf numFmtId="0" fontId="31" fillId="5" borderId="61" xfId="0" applyFont="1" applyFill="1" applyBorder="1" applyAlignment="1">
      <alignment horizontal="left" vertical="center"/>
    </xf>
    <xf numFmtId="0" fontId="32" fillId="5" borderId="61" xfId="0" applyFont="1" applyFill="1" applyBorder="1">
      <alignment vertical="center"/>
    </xf>
    <xf numFmtId="0" fontId="13" fillId="0" borderId="0" xfId="0" applyFont="1" applyAlignment="1"/>
    <xf numFmtId="0" fontId="16" fillId="0" borderId="0" xfId="0" applyFont="1" applyAlignment="1"/>
    <xf numFmtId="0" fontId="7" fillId="0" borderId="19" xfId="0" applyFont="1" applyBorder="1">
      <alignment vertical="center"/>
    </xf>
    <xf numFmtId="0" fontId="7" fillId="0" borderId="60" xfId="0" applyFont="1" applyBorder="1">
      <alignment vertical="center"/>
    </xf>
    <xf numFmtId="0" fontId="7" fillId="14" borderId="0" xfId="0" applyFont="1" applyFill="1">
      <alignment vertical="center"/>
    </xf>
    <xf numFmtId="0" fontId="7" fillId="0" borderId="62" xfId="0" applyFont="1" applyBorder="1">
      <alignment vertical="center"/>
    </xf>
    <xf numFmtId="0" fontId="7" fillId="14" borderId="0" xfId="0" applyFont="1" applyFill="1" applyAlignment="1">
      <alignment horizontal="left" vertical="center"/>
    </xf>
    <xf numFmtId="0" fontId="28" fillId="14" borderId="0" xfId="0" applyFont="1" applyFill="1">
      <alignment vertical="center"/>
    </xf>
    <xf numFmtId="0" fontId="28" fillId="14" borderId="0" xfId="0" applyFont="1" applyFill="1" applyAlignment="1">
      <alignment horizontal="left" vertical="center"/>
    </xf>
    <xf numFmtId="0" fontId="7" fillId="0" borderId="21" xfId="0" applyFont="1" applyBorder="1">
      <alignment vertical="center"/>
    </xf>
    <xf numFmtId="0" fontId="7" fillId="0" borderId="63" xfId="0" applyFont="1" applyBorder="1">
      <alignment vertical="center"/>
    </xf>
    <xf numFmtId="0" fontId="28" fillId="14" borderId="21" xfId="0" applyFont="1" applyFill="1" applyBorder="1" applyAlignment="1">
      <alignment horizontal="left" vertical="center"/>
    </xf>
    <xf numFmtId="0" fontId="7" fillId="14" borderId="21" xfId="0" applyFont="1" applyFill="1" applyBorder="1">
      <alignment vertical="center"/>
    </xf>
    <xf numFmtId="0" fontId="7" fillId="14" borderId="63" xfId="0" applyFont="1" applyFill="1" applyBorder="1">
      <alignment vertical="center"/>
    </xf>
    <xf numFmtId="0" fontId="9" fillId="5" borderId="60" xfId="0" applyFont="1" applyFill="1" applyBorder="1">
      <alignment vertical="center"/>
    </xf>
    <xf numFmtId="0" fontId="4" fillId="5" borderId="0" xfId="0" applyFont="1" applyFill="1">
      <alignment vertical="center"/>
    </xf>
    <xf numFmtId="0" fontId="1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62" xfId="0" applyFont="1" applyFill="1" applyBorder="1" applyAlignment="1">
      <alignment horizontal="left" vertical="center"/>
    </xf>
    <xf numFmtId="0" fontId="7" fillId="5" borderId="63" xfId="0" applyFont="1" applyFill="1" applyBorder="1" applyAlignment="1">
      <alignment horizontal="left" vertical="center"/>
    </xf>
    <xf numFmtId="0" fontId="4" fillId="5" borderId="61" xfId="0" applyFont="1" applyFill="1" applyBorder="1">
      <alignment vertical="center"/>
    </xf>
    <xf numFmtId="0" fontId="7" fillId="5" borderId="61" xfId="0" applyFont="1" applyFill="1" applyBorder="1">
      <alignment vertical="center"/>
    </xf>
    <xf numFmtId="0" fontId="7" fillId="0" borderId="61" xfId="0" applyFont="1" applyBorder="1">
      <alignment vertical="center"/>
    </xf>
    <xf numFmtId="0" fontId="7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49" fontId="4" fillId="0" borderId="67" xfId="0" applyNumberFormat="1" applyFont="1" applyBorder="1" applyAlignment="1" applyProtection="1">
      <alignment horizontal="center" vertical="center"/>
      <protection locked="0"/>
    </xf>
    <xf numFmtId="49" fontId="4" fillId="0" borderId="68" xfId="0" applyNumberFormat="1" applyFont="1" applyBorder="1" applyAlignment="1" applyProtection="1">
      <alignment horizontal="center" vertical="center"/>
      <protection locked="0"/>
    </xf>
    <xf numFmtId="49" fontId="4" fillId="0" borderId="71" xfId="0" applyNumberFormat="1" applyFont="1" applyBorder="1" applyAlignment="1" applyProtection="1">
      <alignment horizontal="center" vertical="center"/>
      <protection locked="0"/>
    </xf>
    <xf numFmtId="49" fontId="4" fillId="0" borderId="70" xfId="0" applyNumberFormat="1" applyFont="1" applyBorder="1" applyAlignment="1" applyProtection="1">
      <alignment horizontal="center" vertical="center"/>
      <protection locked="0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49" fontId="4" fillId="0" borderId="69" xfId="0" applyNumberFormat="1" applyFont="1" applyBorder="1" applyAlignment="1" applyProtection="1">
      <alignment horizontal="center" vertical="center"/>
      <protection locked="0"/>
    </xf>
    <xf numFmtId="0" fontId="35" fillId="0" borderId="61" xfId="0" applyFont="1" applyBorder="1">
      <alignment vertical="center"/>
    </xf>
    <xf numFmtId="0" fontId="35" fillId="0" borderId="6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 applyProtection="1">
      <alignment horizontal="center" vertical="center"/>
      <protection locked="0"/>
    </xf>
    <xf numFmtId="0" fontId="4" fillId="9" borderId="48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182" fontId="4" fillId="3" borderId="38" xfId="0" applyNumberFormat="1" applyFont="1" applyFill="1" applyBorder="1" applyAlignment="1">
      <alignment horizontal="right" vertical="center"/>
    </xf>
    <xf numFmtId="182" fontId="4" fillId="3" borderId="51" xfId="0" applyNumberFormat="1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49" fontId="4" fillId="5" borderId="38" xfId="0" applyNumberFormat="1" applyFont="1" applyFill="1" applyBorder="1" applyAlignment="1" applyProtection="1">
      <alignment horizontal="center" vertical="center"/>
      <protection locked="0"/>
    </xf>
    <xf numFmtId="49" fontId="4" fillId="5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177" fontId="4" fillId="3" borderId="38" xfId="0" applyNumberFormat="1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righ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4" fillId="9" borderId="34" xfId="0" applyFont="1" applyFill="1" applyBorder="1" applyAlignment="1" applyProtection="1">
      <alignment horizontal="center" vertical="center"/>
      <protection locked="0"/>
    </xf>
    <xf numFmtId="0" fontId="4" fillId="9" borderId="10" xfId="0" applyFont="1" applyFill="1" applyBorder="1" applyAlignment="1" applyProtection="1">
      <alignment horizontal="center" vertical="center"/>
      <protection locked="0"/>
    </xf>
    <xf numFmtId="0" fontId="4" fillId="9" borderId="34" xfId="0" applyFont="1" applyFill="1" applyBorder="1" applyAlignment="1" applyProtection="1">
      <alignment horizontal="right" vertical="center"/>
      <protection locked="0"/>
    </xf>
    <xf numFmtId="0" fontId="4" fillId="9" borderId="10" xfId="0" applyFont="1" applyFill="1" applyBorder="1" applyAlignment="1" applyProtection="1">
      <alignment horizontal="right" vertical="center"/>
      <protection locked="0"/>
    </xf>
    <xf numFmtId="0" fontId="4" fillId="5" borderId="51" xfId="0" applyFont="1" applyFill="1" applyBorder="1" applyAlignment="1" applyProtection="1">
      <alignment horizontal="left" vertical="center"/>
      <protection locked="0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46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49" fontId="4" fillId="5" borderId="42" xfId="0" applyNumberFormat="1" applyFont="1" applyFill="1" applyBorder="1" applyAlignment="1" applyProtection="1">
      <alignment horizontal="center" vertical="center"/>
      <protection locked="0"/>
    </xf>
    <xf numFmtId="49" fontId="4" fillId="5" borderId="52" xfId="0" applyNumberFormat="1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left" vertical="center"/>
      <protection locked="0"/>
    </xf>
    <xf numFmtId="0" fontId="4" fillId="5" borderId="19" xfId="0" applyFont="1" applyFill="1" applyBorder="1" applyAlignment="1" applyProtection="1">
      <alignment horizontal="left" vertical="center"/>
      <protection locked="0"/>
    </xf>
    <xf numFmtId="0" fontId="4" fillId="5" borderId="37" xfId="0" applyFont="1" applyFill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55" xfId="0" applyNumberFormat="1" applyFont="1" applyBorder="1" applyAlignment="1" applyProtection="1">
      <alignment horizontal="left" vertical="center"/>
      <protection locked="0"/>
    </xf>
    <xf numFmtId="181" fontId="4" fillId="3" borderId="3" xfId="0" applyNumberFormat="1" applyFont="1" applyFill="1" applyBorder="1" applyAlignment="1">
      <alignment horizontal="right" vertical="center"/>
    </xf>
    <xf numFmtId="181" fontId="4" fillId="3" borderId="6" xfId="0" applyNumberFormat="1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49" fontId="4" fillId="5" borderId="4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49" fontId="4" fillId="0" borderId="57" xfId="0" applyNumberFormat="1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right" vertical="center"/>
    </xf>
    <xf numFmtId="0" fontId="4" fillId="9" borderId="38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righ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4" fillId="5" borderId="6" xfId="0" applyFont="1" applyFill="1" applyBorder="1" applyAlignment="1" applyProtection="1">
      <alignment horizontal="left" vertical="center"/>
      <protection locked="0"/>
    </xf>
    <xf numFmtId="0" fontId="4" fillId="9" borderId="11" xfId="0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9" borderId="11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49" fontId="4" fillId="0" borderId="59" xfId="0" applyNumberFormat="1" applyFont="1" applyBorder="1" applyAlignment="1" applyProtection="1">
      <alignment horizontal="left" vertical="center"/>
      <protection locked="0"/>
    </xf>
    <xf numFmtId="0" fontId="4" fillId="9" borderId="51" xfId="0" applyFont="1" applyFill="1" applyBorder="1" applyAlignment="1" applyProtection="1">
      <alignment horizontal="center" vertical="center"/>
      <protection locked="0"/>
    </xf>
    <xf numFmtId="0" fontId="8" fillId="11" borderId="14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5" fontId="7" fillId="3" borderId="14" xfId="0" applyNumberFormat="1" applyFont="1" applyFill="1" applyBorder="1" applyAlignment="1">
      <alignment horizontal="right" vertical="center"/>
    </xf>
    <xf numFmtId="5" fontId="7" fillId="3" borderId="12" xfId="0" applyNumberFormat="1" applyFont="1" applyFill="1" applyBorder="1" applyAlignment="1">
      <alignment horizontal="right" vertical="center"/>
    </xf>
    <xf numFmtId="49" fontId="4" fillId="0" borderId="75" xfId="0" applyNumberFormat="1" applyFont="1" applyBorder="1" applyAlignment="1" applyProtection="1">
      <alignment horizontal="left" vertical="center"/>
      <protection locked="0"/>
    </xf>
    <xf numFmtId="49" fontId="4" fillId="0" borderId="64" xfId="0" applyNumberFormat="1" applyFont="1" applyBorder="1" applyAlignment="1" applyProtection="1">
      <alignment horizontal="left" vertical="center"/>
      <protection locked="0"/>
    </xf>
    <xf numFmtId="49" fontId="4" fillId="0" borderId="44" xfId="0" applyNumberFormat="1" applyFont="1" applyBorder="1" applyAlignment="1" applyProtection="1">
      <alignment horizontal="left" vertical="center"/>
      <protection locked="0"/>
    </xf>
    <xf numFmtId="49" fontId="4" fillId="0" borderId="78" xfId="0" applyNumberFormat="1" applyFont="1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49" fontId="4" fillId="0" borderId="46" xfId="0" applyNumberFormat="1" applyFont="1" applyBorder="1" applyAlignment="1" applyProtection="1">
      <alignment horizontal="left" vertical="center"/>
      <protection locked="0"/>
    </xf>
    <xf numFmtId="49" fontId="4" fillId="0" borderId="7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4" fillId="0" borderId="37" xfId="0" applyNumberFormat="1" applyFont="1" applyBorder="1" applyAlignment="1" applyProtection="1">
      <alignment horizontal="left" vertical="center"/>
      <protection locked="0"/>
    </xf>
    <xf numFmtId="49" fontId="4" fillId="0" borderId="77" xfId="0" applyNumberFormat="1" applyFont="1" applyBorder="1" applyAlignment="1" applyProtection="1">
      <alignment horizontal="left" vertical="center"/>
      <protection locked="0"/>
    </xf>
    <xf numFmtId="49" fontId="4" fillId="0" borderId="31" xfId="0" applyNumberFormat="1" applyFont="1" applyBorder="1" applyAlignment="1" applyProtection="1">
      <alignment horizontal="left" vertical="center"/>
      <protection locked="0"/>
    </xf>
    <xf numFmtId="49" fontId="4" fillId="0" borderId="53" xfId="0" applyNumberFormat="1" applyFont="1" applyBorder="1" applyAlignment="1" applyProtection="1">
      <alignment horizontal="left" vertical="center"/>
      <protection locked="0"/>
    </xf>
    <xf numFmtId="49" fontId="4" fillId="0" borderId="82" xfId="0" applyNumberFormat="1" applyFont="1" applyBorder="1" applyAlignment="1" applyProtection="1">
      <alignment horizontal="left" vertical="center"/>
      <protection locked="0"/>
    </xf>
    <xf numFmtId="49" fontId="4" fillId="0" borderId="65" xfId="0" applyNumberFormat="1" applyFont="1" applyBorder="1" applyAlignment="1" applyProtection="1">
      <alignment horizontal="left" vertical="center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4" fillId="0" borderId="81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83" xfId="0" applyNumberFormat="1" applyFont="1" applyBorder="1" applyAlignment="1" applyProtection="1">
      <alignment horizontal="left" vertical="center"/>
      <protection locked="0"/>
    </xf>
    <xf numFmtId="49" fontId="4" fillId="0" borderId="73" xfId="0" applyNumberFormat="1" applyFont="1" applyBorder="1" applyAlignment="1" applyProtection="1">
      <alignment horizontal="left" vertical="center"/>
      <protection locked="0"/>
    </xf>
    <xf numFmtId="49" fontId="4" fillId="0" borderId="84" xfId="0" applyNumberFormat="1" applyFont="1" applyBorder="1" applyAlignment="1" applyProtection="1">
      <alignment horizontal="left" vertical="center"/>
      <protection locked="0"/>
    </xf>
    <xf numFmtId="49" fontId="4" fillId="0" borderId="85" xfId="0" applyNumberFormat="1" applyFont="1" applyBorder="1" applyAlignment="1" applyProtection="1">
      <alignment horizontal="left" vertical="center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4" fillId="0" borderId="79" xfId="0" applyNumberFormat="1" applyFont="1" applyBorder="1" applyAlignment="1" applyProtection="1">
      <alignment horizontal="left" vertical="center"/>
      <protection locked="0"/>
    </xf>
    <xf numFmtId="49" fontId="4" fillId="0" borderId="74" xfId="0" applyNumberFormat="1" applyFont="1" applyBorder="1" applyAlignment="1" applyProtection="1">
      <alignment horizontal="left" vertical="center"/>
      <protection locked="0"/>
    </xf>
    <xf numFmtId="49" fontId="4" fillId="0" borderId="80" xfId="0" applyNumberFormat="1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CC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96751</xdr:colOff>
      <xdr:row>0</xdr:row>
      <xdr:rowOff>101578</xdr:rowOff>
    </xdr:from>
    <xdr:to>
      <xdr:col>36</xdr:col>
      <xdr:colOff>11825</xdr:colOff>
      <xdr:row>6</xdr:row>
      <xdr:rowOff>24074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569580-9519-4B6D-B992-238B8FF131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6680" y="101578"/>
          <a:ext cx="4446253" cy="1617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7FB2-78D5-4C25-842A-45D9E9AF10A7}">
  <sheetPr>
    <tabColor rgb="FF00B0F0"/>
    <pageSetUpPr fitToPage="1"/>
  </sheetPr>
  <dimension ref="A2:CF75"/>
  <sheetViews>
    <sheetView showGridLines="0" tabSelected="1" zoomScale="55" zoomScaleNormal="55" zoomScaleSheetLayoutView="85" workbookViewId="0">
      <selection activeCell="F16" sqref="F16:G17"/>
    </sheetView>
  </sheetViews>
  <sheetFormatPr defaultRowHeight="12" x14ac:dyDescent="0.2"/>
  <cols>
    <col min="1" max="1" width="2" style="25" customWidth="1"/>
    <col min="2" max="2" width="3" style="25" customWidth="1"/>
    <col min="3" max="4" width="3.140625" style="25" customWidth="1"/>
    <col min="5" max="5" width="6.85546875" style="25" customWidth="1"/>
    <col min="6" max="6" width="8.7109375" style="25" customWidth="1"/>
    <col min="7" max="7" width="25.7109375" style="25" customWidth="1"/>
    <col min="8" max="8" width="6.42578125" style="25" bestFit="1" customWidth="1"/>
    <col min="9" max="9" width="8.28515625" style="25" customWidth="1"/>
    <col min="10" max="10" width="2" style="25" customWidth="1"/>
    <col min="11" max="11" width="1.42578125" style="25" customWidth="1"/>
    <col min="12" max="12" width="5.5703125" style="25" customWidth="1"/>
    <col min="13" max="13" width="2" style="25" customWidth="1"/>
    <col min="14" max="14" width="7.85546875" style="25" customWidth="1"/>
    <col min="15" max="15" width="2" style="25" customWidth="1"/>
    <col min="16" max="16" width="12.140625" style="25" customWidth="1"/>
    <col min="17" max="17" width="10.85546875" style="25" customWidth="1"/>
    <col min="18" max="18" width="11.140625" style="25" customWidth="1"/>
    <col min="19" max="19" width="2" style="25" customWidth="1"/>
    <col min="20" max="20" width="13.7109375" style="25" customWidth="1"/>
    <col min="21" max="21" width="10.7109375" style="25" customWidth="1"/>
    <col min="22" max="22" width="11.28515625" style="25" bestFit="1" customWidth="1"/>
    <col min="23" max="23" width="11.42578125" style="25" customWidth="1"/>
    <col min="24" max="24" width="10.7109375" style="25" customWidth="1"/>
    <col min="25" max="25" width="4.7109375" style="25" customWidth="1"/>
    <col min="26" max="26" width="8.28515625" style="25" customWidth="1"/>
    <col min="27" max="27" width="13.7109375" style="25" customWidth="1"/>
    <col min="28" max="28" width="4" style="25" customWidth="1"/>
    <col min="29" max="29" width="8.85546875" style="25" customWidth="1"/>
    <col min="30" max="30" width="31" style="25" customWidth="1"/>
    <col min="31" max="31" width="22.7109375" style="25" customWidth="1"/>
    <col min="32" max="32" width="28.5703125" style="25" customWidth="1"/>
    <col min="33" max="33" width="19.28515625" style="25" customWidth="1"/>
    <col min="34" max="34" width="2.28515625" style="25" customWidth="1"/>
    <col min="35" max="35" width="8.85546875" style="25" customWidth="1"/>
    <col min="36" max="36" width="9" style="25" customWidth="1"/>
    <col min="37" max="37" width="11" style="25" customWidth="1"/>
    <col min="38" max="38" width="10.5703125" style="25" customWidth="1"/>
    <col min="39" max="39" width="4.85546875" style="25" customWidth="1"/>
    <col min="40" max="40" width="16" style="25" hidden="1" customWidth="1"/>
    <col min="41" max="41" width="16" style="29" hidden="1" customWidth="1"/>
    <col min="42" max="42" width="24.5703125" style="25" hidden="1" customWidth="1"/>
    <col min="43" max="43" width="12.5703125" style="25" customWidth="1"/>
    <col min="44" max="44" width="16.7109375" style="25" bestFit="1" customWidth="1"/>
    <col min="45" max="45" width="12.5703125" style="25" customWidth="1"/>
    <col min="46" max="46" width="8.42578125" style="25" bestFit="1" customWidth="1"/>
    <col min="47" max="47" width="11.42578125" style="25" bestFit="1" customWidth="1"/>
    <col min="48" max="48" width="11.28515625" style="25" bestFit="1" customWidth="1"/>
    <col min="49" max="59" width="12.5703125" style="30" customWidth="1"/>
    <col min="60" max="70" width="12.5703125" style="25" customWidth="1"/>
    <col min="71" max="16384" width="9.140625" style="25"/>
  </cols>
  <sheetData>
    <row r="2" spans="2:59" ht="16.5" customHeight="1" thickBot="1" x14ac:dyDescent="0.25">
      <c r="B2" s="24" t="s">
        <v>0</v>
      </c>
      <c r="F2" s="26"/>
      <c r="G2" s="27"/>
      <c r="Y2" s="28"/>
      <c r="Z2" s="28"/>
      <c r="AA2" s="28"/>
      <c r="AB2" s="28"/>
    </row>
    <row r="3" spans="2:59" ht="32.25" thickBot="1" x14ac:dyDescent="0.25">
      <c r="C3" s="31"/>
      <c r="D3" s="28"/>
      <c r="E3" s="28"/>
      <c r="F3" s="32" t="s">
        <v>132</v>
      </c>
      <c r="G3" s="33" t="s">
        <v>1</v>
      </c>
      <c r="H3" s="28" t="s">
        <v>2</v>
      </c>
      <c r="I3" s="34"/>
      <c r="J3" s="28"/>
    </row>
    <row r="4" spans="2:59" ht="24.95" customHeight="1" thickBot="1" x14ac:dyDescent="0.25">
      <c r="C4" s="35"/>
      <c r="D4" s="35"/>
      <c r="E4" s="35"/>
      <c r="F4" s="35"/>
      <c r="G4" s="35"/>
      <c r="H4" s="35"/>
      <c r="I4" s="35"/>
      <c r="J4" s="28"/>
      <c r="K4" s="28"/>
      <c r="L4" s="28"/>
      <c r="M4" s="28"/>
      <c r="N4" s="28"/>
      <c r="O4" s="28"/>
      <c r="Q4" s="144" t="s">
        <v>105</v>
      </c>
      <c r="R4" s="145"/>
      <c r="S4" s="145"/>
      <c r="T4" s="145"/>
      <c r="U4" s="145"/>
      <c r="V4" s="145"/>
      <c r="W4" s="146"/>
      <c r="Y4" s="191" t="s">
        <v>121</v>
      </c>
      <c r="Z4" s="192"/>
      <c r="AA4" s="192"/>
      <c r="AB4" s="169"/>
      <c r="AC4" s="169"/>
      <c r="AD4" s="170"/>
    </row>
    <row r="5" spans="2:59" s="37" customFormat="1" ht="24.95" customHeight="1" x14ac:dyDescent="0.2">
      <c r="C5" s="249" t="s">
        <v>3</v>
      </c>
      <c r="D5" s="250"/>
      <c r="E5" s="251"/>
      <c r="F5" s="38" t="s">
        <v>4</v>
      </c>
      <c r="G5" s="14"/>
      <c r="H5" s="39" t="s">
        <v>5</v>
      </c>
      <c r="I5" s="40"/>
      <c r="Q5" s="147" t="s">
        <v>104</v>
      </c>
      <c r="R5" s="171"/>
      <c r="S5" s="171"/>
      <c r="T5" s="171"/>
      <c r="U5" s="171"/>
      <c r="V5" s="171"/>
      <c r="W5" s="148"/>
      <c r="X5" s="25"/>
      <c r="Y5" s="199" t="s">
        <v>126</v>
      </c>
      <c r="Z5" s="25"/>
      <c r="AA5" s="25"/>
      <c r="AB5" s="25"/>
      <c r="AC5" s="25"/>
      <c r="AD5" s="172"/>
      <c r="AE5" s="25"/>
      <c r="AF5" s="41"/>
      <c r="AO5" s="42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</row>
    <row r="6" spans="2:59" s="37" customFormat="1" ht="24.95" customHeight="1" thickBot="1" x14ac:dyDescent="0.25">
      <c r="C6" s="252"/>
      <c r="D6" s="253"/>
      <c r="E6" s="254"/>
      <c r="F6" s="44" t="s">
        <v>6</v>
      </c>
      <c r="G6" s="15"/>
      <c r="Q6" s="147" t="s">
        <v>100</v>
      </c>
      <c r="R6" s="171"/>
      <c r="S6" s="171"/>
      <c r="T6" s="171"/>
      <c r="U6" s="171"/>
      <c r="V6" s="171"/>
      <c r="W6" s="148"/>
      <c r="X6" s="25"/>
      <c r="Y6" s="200" t="s">
        <v>127</v>
      </c>
      <c r="Z6" s="26"/>
      <c r="AA6" s="26"/>
      <c r="AB6" s="25"/>
      <c r="AC6" s="25"/>
      <c r="AD6" s="172"/>
      <c r="AE6" s="25"/>
      <c r="AF6" s="41"/>
      <c r="AO6" s="42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</row>
    <row r="7" spans="2:59" ht="24.95" customHeight="1" thickBot="1" x14ac:dyDescent="0.25">
      <c r="C7" s="35"/>
      <c r="D7" s="35"/>
      <c r="E7" s="35"/>
      <c r="F7" s="35"/>
      <c r="G7" s="35"/>
      <c r="H7" s="35"/>
      <c r="I7" s="35"/>
      <c r="J7" s="28"/>
      <c r="K7" s="28"/>
      <c r="L7" s="28"/>
      <c r="M7" s="28"/>
      <c r="N7" s="28"/>
      <c r="O7" s="28"/>
      <c r="Q7" s="147" t="s">
        <v>101</v>
      </c>
      <c r="R7" s="171"/>
      <c r="S7" s="171"/>
      <c r="T7" s="171"/>
      <c r="U7" s="171"/>
      <c r="V7" s="171"/>
      <c r="W7" s="148"/>
      <c r="Y7" s="189" t="s">
        <v>128</v>
      </c>
      <c r="AD7" s="172"/>
    </row>
    <row r="8" spans="2:59" s="26" customFormat="1" ht="24.95" customHeight="1" x14ac:dyDescent="0.2">
      <c r="C8" s="136" t="s">
        <v>93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  <c r="Q8" s="147"/>
      <c r="R8" s="171" t="s">
        <v>99</v>
      </c>
      <c r="S8" s="173"/>
      <c r="T8" s="173"/>
      <c r="U8" s="171"/>
      <c r="V8" s="171"/>
      <c r="W8" s="148"/>
      <c r="X8" s="25"/>
      <c r="Y8" s="189" t="s">
        <v>125</v>
      </c>
      <c r="Z8" s="25"/>
      <c r="AA8" s="25"/>
      <c r="AB8" s="25"/>
      <c r="AC8" s="25"/>
      <c r="AD8" s="172"/>
      <c r="AE8" s="25"/>
      <c r="AF8" s="138" t="s">
        <v>97</v>
      </c>
      <c r="AG8" s="139"/>
      <c r="AH8" s="140"/>
      <c r="AI8" s="140"/>
      <c r="AJ8" s="140"/>
      <c r="AK8" s="181"/>
      <c r="AL8" s="188"/>
      <c r="AO8" s="45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</row>
    <row r="9" spans="2:59" s="26" customFormat="1" ht="24.95" customHeight="1" x14ac:dyDescent="0.2">
      <c r="C9" s="129"/>
      <c r="D9" s="130" t="s">
        <v>94</v>
      </c>
      <c r="E9" s="130"/>
      <c r="F9" s="130"/>
      <c r="G9" s="130"/>
      <c r="H9" s="130"/>
      <c r="I9" s="130"/>
      <c r="J9" s="130"/>
      <c r="K9" s="130"/>
      <c r="L9" s="130"/>
      <c r="M9" s="130"/>
      <c r="N9" s="131"/>
      <c r="Q9" s="149" t="s">
        <v>102</v>
      </c>
      <c r="R9" s="174"/>
      <c r="S9" s="175"/>
      <c r="T9" s="175"/>
      <c r="U9" s="171"/>
      <c r="V9" s="171"/>
      <c r="W9" s="148"/>
      <c r="X9" s="25"/>
      <c r="Y9" s="189" t="s">
        <v>122</v>
      </c>
      <c r="Z9" s="25"/>
      <c r="AA9" s="25"/>
      <c r="AB9" s="25"/>
      <c r="AC9" s="25"/>
      <c r="AD9" s="172"/>
      <c r="AE9" s="25"/>
      <c r="AF9" s="143" t="s">
        <v>118</v>
      </c>
      <c r="AG9" s="182"/>
      <c r="AH9" s="183"/>
      <c r="AI9" s="183"/>
      <c r="AJ9" s="183"/>
      <c r="AK9" s="141"/>
      <c r="AL9" s="187"/>
      <c r="AO9" s="45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</row>
    <row r="10" spans="2:59" s="26" customFormat="1" ht="24.95" customHeight="1" thickBot="1" x14ac:dyDescent="0.25">
      <c r="C10" s="137" t="s">
        <v>95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Q10" s="150" t="s">
        <v>103</v>
      </c>
      <c r="R10" s="151"/>
      <c r="S10" s="151"/>
      <c r="T10" s="178"/>
      <c r="U10" s="179"/>
      <c r="V10" s="179"/>
      <c r="W10" s="180"/>
      <c r="X10" s="25"/>
      <c r="Y10" s="190"/>
      <c r="Z10" s="176"/>
      <c r="AA10" s="176"/>
      <c r="AB10" s="176"/>
      <c r="AC10" s="176"/>
      <c r="AD10" s="177"/>
      <c r="AE10" s="25"/>
      <c r="AF10" s="166" t="s">
        <v>119</v>
      </c>
      <c r="AG10" s="182"/>
      <c r="AH10" s="182"/>
      <c r="AI10" s="182"/>
      <c r="AJ10" s="182"/>
      <c r="AK10" s="141"/>
      <c r="AL10" s="187"/>
      <c r="AO10" s="45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</row>
    <row r="11" spans="2:59" s="26" customFormat="1" ht="20.100000000000001" customHeight="1" x14ac:dyDescent="0.2">
      <c r="C11" s="129"/>
      <c r="D11" s="130" t="s">
        <v>96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1"/>
      <c r="W11" s="25"/>
      <c r="X11" s="25"/>
      <c r="Y11" s="25"/>
      <c r="Z11" s="25"/>
      <c r="AA11" s="25"/>
      <c r="AB11" s="25"/>
      <c r="AC11" s="25"/>
      <c r="AF11" s="142"/>
      <c r="AG11" s="182"/>
      <c r="AH11" s="183"/>
      <c r="AI11" s="183"/>
      <c r="AJ11" s="183"/>
      <c r="AK11" s="141"/>
      <c r="AL11" s="187"/>
      <c r="AO11" s="45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</row>
    <row r="12" spans="2:59" ht="9" customHeight="1" thickBot="1" x14ac:dyDescent="0.25">
      <c r="C12" s="132"/>
      <c r="D12" s="133"/>
      <c r="E12" s="133"/>
      <c r="F12" s="133"/>
      <c r="G12" s="133"/>
      <c r="H12" s="133"/>
      <c r="I12" s="133"/>
      <c r="J12" s="134"/>
      <c r="K12" s="134"/>
      <c r="L12" s="134"/>
      <c r="M12" s="134"/>
      <c r="N12" s="135"/>
      <c r="O12" s="28"/>
      <c r="P12" s="28"/>
      <c r="Q12" s="28"/>
      <c r="R12" s="36"/>
      <c r="S12" s="36"/>
      <c r="T12" s="36"/>
      <c r="U12" s="28"/>
      <c r="V12" s="28"/>
      <c r="W12" s="28"/>
      <c r="X12" s="28"/>
      <c r="AF12" s="152"/>
      <c r="AG12" s="184"/>
      <c r="AH12" s="184"/>
      <c r="AI12" s="184"/>
      <c r="AJ12" s="184"/>
      <c r="AK12" s="185"/>
      <c r="AL12" s="188"/>
    </row>
    <row r="13" spans="2:59" s="26" customFormat="1" ht="12" customHeight="1" x14ac:dyDescent="0.2">
      <c r="Q13" s="47"/>
      <c r="R13" s="48" t="s">
        <v>7</v>
      </c>
      <c r="S13" s="48"/>
      <c r="T13" s="48"/>
      <c r="AF13" s="165" t="s">
        <v>98</v>
      </c>
      <c r="AG13" s="184"/>
      <c r="AH13" s="184"/>
      <c r="AI13" s="184"/>
      <c r="AJ13" s="184"/>
      <c r="AK13" s="185"/>
      <c r="AL13" s="188"/>
      <c r="AO13" s="45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</row>
    <row r="14" spans="2:59" ht="9" customHeight="1" thickBot="1" x14ac:dyDescent="0.25">
      <c r="C14" s="35"/>
      <c r="D14" s="35"/>
      <c r="E14" s="35"/>
      <c r="F14" s="35"/>
      <c r="G14" s="35"/>
      <c r="H14" s="35"/>
      <c r="I14" s="35"/>
      <c r="J14" s="28"/>
      <c r="K14" s="28"/>
      <c r="L14" s="28"/>
      <c r="M14" s="28"/>
      <c r="N14" s="28"/>
      <c r="O14" s="28"/>
      <c r="P14" s="28"/>
      <c r="Q14" s="28"/>
      <c r="R14" s="36"/>
      <c r="S14" s="36"/>
      <c r="T14" s="36"/>
      <c r="U14" s="28"/>
      <c r="V14" s="28"/>
      <c r="W14" s="28"/>
      <c r="X14" s="28"/>
      <c r="AF14" s="153"/>
      <c r="AG14" s="154"/>
      <c r="AH14" s="154"/>
      <c r="AI14" s="154"/>
      <c r="AJ14" s="154"/>
      <c r="AK14" s="186"/>
      <c r="AL14" s="188"/>
    </row>
    <row r="15" spans="2:59" x14ac:dyDescent="0.2">
      <c r="C15" s="49"/>
      <c r="P15" s="49" t="s">
        <v>133</v>
      </c>
      <c r="Y15" s="25" t="s">
        <v>8</v>
      </c>
    </row>
    <row r="16" spans="2:59" ht="15" customHeight="1" x14ac:dyDescent="0.2">
      <c r="C16" s="50"/>
      <c r="D16" s="51"/>
      <c r="E16" s="51"/>
      <c r="F16" s="223" t="s">
        <v>9</v>
      </c>
      <c r="G16" s="225"/>
      <c r="H16" s="205" t="s">
        <v>10</v>
      </c>
      <c r="I16" s="205" t="s">
        <v>11</v>
      </c>
      <c r="J16" s="255"/>
      <c r="K16" s="255"/>
      <c r="L16" s="255"/>
      <c r="M16" s="255"/>
      <c r="N16" s="255"/>
      <c r="O16" s="255"/>
      <c r="P16" s="255" t="s">
        <v>12</v>
      </c>
      <c r="Q16" s="203" t="s">
        <v>13</v>
      </c>
      <c r="R16" s="223" t="s">
        <v>14</v>
      </c>
      <c r="S16" s="224"/>
      <c r="T16" s="225"/>
      <c r="U16" s="223" t="s">
        <v>15</v>
      </c>
      <c r="V16" s="224"/>
      <c r="W16" s="224"/>
      <c r="X16" s="225"/>
      <c r="Y16" s="229" t="s">
        <v>16</v>
      </c>
      <c r="Z16" s="230"/>
      <c r="AA16" s="230"/>
      <c r="AB16" s="231"/>
      <c r="AC16" s="223" t="s">
        <v>17</v>
      </c>
      <c r="AD16" s="224"/>
      <c r="AE16" s="225"/>
      <c r="AF16" s="235" t="s">
        <v>18</v>
      </c>
      <c r="AG16" s="203" t="s">
        <v>19</v>
      </c>
      <c r="AI16" s="205" t="s">
        <v>20</v>
      </c>
      <c r="AJ16" s="205" t="s">
        <v>21</v>
      </c>
      <c r="AK16" s="205" t="s">
        <v>22</v>
      </c>
      <c r="AL16" s="205" t="s">
        <v>120</v>
      </c>
      <c r="AN16" s="52">
        <v>45748</v>
      </c>
    </row>
    <row r="17" spans="2:41" ht="15" customHeight="1" x14ac:dyDescent="0.2">
      <c r="C17" s="53"/>
      <c r="D17" s="54"/>
      <c r="E17" s="54"/>
      <c r="F17" s="226"/>
      <c r="G17" s="228"/>
      <c r="H17" s="203"/>
      <c r="I17" s="203"/>
      <c r="J17" s="203"/>
      <c r="K17" s="203"/>
      <c r="L17" s="203"/>
      <c r="M17" s="203"/>
      <c r="N17" s="203"/>
      <c r="O17" s="203"/>
      <c r="P17" s="203"/>
      <c r="Q17" s="204"/>
      <c r="R17" s="226"/>
      <c r="S17" s="227"/>
      <c r="T17" s="228"/>
      <c r="U17" s="226"/>
      <c r="V17" s="227"/>
      <c r="W17" s="227"/>
      <c r="X17" s="228"/>
      <c r="Y17" s="232"/>
      <c r="Z17" s="233"/>
      <c r="AA17" s="233"/>
      <c r="AB17" s="234"/>
      <c r="AC17" s="274"/>
      <c r="AD17" s="275"/>
      <c r="AE17" s="276"/>
      <c r="AF17" s="204"/>
      <c r="AG17" s="236"/>
      <c r="AI17" s="203"/>
      <c r="AJ17" s="203"/>
      <c r="AK17" s="203"/>
      <c r="AL17" s="203"/>
      <c r="AN17" s="27" t="s">
        <v>23</v>
      </c>
    </row>
    <row r="18" spans="2:41" s="59" customFormat="1" ht="19.5" customHeight="1" thickBot="1" x14ac:dyDescent="0.25">
      <c r="B18" s="206" t="s">
        <v>24</v>
      </c>
      <c r="C18" s="55" t="s">
        <v>25</v>
      </c>
      <c r="D18" s="56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8"/>
      <c r="AI18" s="60"/>
      <c r="AJ18" s="61"/>
      <c r="AK18" s="61"/>
      <c r="AL18" s="58"/>
      <c r="AN18" s="62"/>
      <c r="AO18" s="63"/>
    </row>
    <row r="19" spans="2:41" ht="27" customHeight="1" x14ac:dyDescent="0.2">
      <c r="B19" s="207"/>
      <c r="C19" s="209" t="s">
        <v>26</v>
      </c>
      <c r="D19" s="210"/>
      <c r="E19" s="211"/>
      <c r="F19" s="64" t="s">
        <v>4</v>
      </c>
      <c r="G19" s="20"/>
      <c r="H19" s="215"/>
      <c r="I19" s="217"/>
      <c r="J19" s="219" t="s">
        <v>27</v>
      </c>
      <c r="K19" s="221"/>
      <c r="L19" s="221"/>
      <c r="M19" s="219" t="s">
        <v>28</v>
      </c>
      <c r="N19" s="221"/>
      <c r="O19" s="237" t="s">
        <v>29</v>
      </c>
      <c r="P19" s="239" t="str">
        <f>IF(ISNUMBER($AO19),$AO19,"")&amp;"歳"</f>
        <v>歳</v>
      </c>
      <c r="Q19" s="241" t="s">
        <v>30</v>
      </c>
      <c r="R19" s="243"/>
      <c r="S19" s="263" t="s">
        <v>31</v>
      </c>
      <c r="T19" s="265"/>
      <c r="U19" s="267"/>
      <c r="V19" s="268"/>
      <c r="W19" s="268"/>
      <c r="X19" s="269"/>
      <c r="Y19" s="193" t="s">
        <v>123</v>
      </c>
      <c r="Z19" s="340"/>
      <c r="AA19" s="341"/>
      <c r="AB19" s="342"/>
      <c r="AC19" s="65" t="s">
        <v>32</v>
      </c>
      <c r="AD19" s="277"/>
      <c r="AE19" s="278"/>
      <c r="AF19" s="270"/>
      <c r="AG19" s="272">
        <f>IF($G20="",0,$U$42)</f>
        <v>0</v>
      </c>
      <c r="AH19" s="37"/>
      <c r="AI19" s="245"/>
      <c r="AJ19" s="245"/>
      <c r="AK19" s="256"/>
      <c r="AL19" s="258"/>
      <c r="AN19" s="27" t="str">
        <f>$I19&amp;$AN$17&amp;$K19&amp;$AN$17&amp;$N19</f>
        <v>//</v>
      </c>
      <c r="AO19" s="29" t="e">
        <f>DATEDIF(AN19,$AN$16,"Y")</f>
        <v>#VALUE!</v>
      </c>
    </row>
    <row r="20" spans="2:41" ht="27" customHeight="1" thickBot="1" x14ac:dyDescent="0.25">
      <c r="B20" s="208"/>
      <c r="C20" s="212"/>
      <c r="D20" s="213"/>
      <c r="E20" s="214"/>
      <c r="F20" s="66" t="s">
        <v>6</v>
      </c>
      <c r="G20" s="21"/>
      <c r="H20" s="216"/>
      <c r="I20" s="218"/>
      <c r="J20" s="220"/>
      <c r="K20" s="222"/>
      <c r="L20" s="222"/>
      <c r="M20" s="220"/>
      <c r="N20" s="222"/>
      <c r="O20" s="238"/>
      <c r="P20" s="240"/>
      <c r="Q20" s="242"/>
      <c r="R20" s="244"/>
      <c r="S20" s="264"/>
      <c r="T20" s="266"/>
      <c r="U20" s="260"/>
      <c r="V20" s="261"/>
      <c r="W20" s="261"/>
      <c r="X20" s="262"/>
      <c r="Y20" s="194" t="s">
        <v>124</v>
      </c>
      <c r="Z20" s="343"/>
      <c r="AA20" s="344"/>
      <c r="AB20" s="345"/>
      <c r="AC20" s="67" t="s">
        <v>33</v>
      </c>
      <c r="AD20" s="279"/>
      <c r="AE20" s="280"/>
      <c r="AF20" s="271"/>
      <c r="AG20" s="273"/>
      <c r="AH20" s="37"/>
      <c r="AI20" s="246"/>
      <c r="AJ20" s="246"/>
      <c r="AK20" s="257"/>
      <c r="AL20" s="259"/>
    </row>
    <row r="21" spans="2:41" ht="12.75" customHeight="1" x14ac:dyDescent="0.2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2:41" s="59" customFormat="1" ht="20.100000000000001" customHeight="1" thickBot="1" x14ac:dyDescent="0.25">
      <c r="B22" s="282" t="s">
        <v>34</v>
      </c>
      <c r="C22" s="68" t="s">
        <v>35</v>
      </c>
      <c r="D22" s="69"/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1"/>
      <c r="AI22" s="72"/>
      <c r="AJ22" s="73"/>
      <c r="AK22" s="73"/>
      <c r="AL22" s="74"/>
      <c r="AN22" s="62"/>
      <c r="AO22" s="63"/>
    </row>
    <row r="23" spans="2:41" ht="27" customHeight="1" x14ac:dyDescent="0.2">
      <c r="B23" s="283"/>
      <c r="C23" s="209" t="s">
        <v>36</v>
      </c>
      <c r="D23" s="210"/>
      <c r="E23" s="211"/>
      <c r="F23" s="75" t="s">
        <v>4</v>
      </c>
      <c r="G23" s="20"/>
      <c r="H23" s="215"/>
      <c r="I23" s="217"/>
      <c r="J23" s="219" t="s">
        <v>27</v>
      </c>
      <c r="K23" s="221"/>
      <c r="L23" s="221"/>
      <c r="M23" s="219" t="s">
        <v>28</v>
      </c>
      <c r="N23" s="221"/>
      <c r="O23" s="237" t="s">
        <v>29</v>
      </c>
      <c r="P23" s="247" t="str">
        <f>IF(ISNUMBER($AO23),$AO23,"")&amp;"歳"</f>
        <v>歳</v>
      </c>
      <c r="Q23" s="241" t="s">
        <v>30</v>
      </c>
      <c r="R23" s="281"/>
      <c r="S23" s="263" t="s">
        <v>31</v>
      </c>
      <c r="T23" s="265"/>
      <c r="U23" s="267"/>
      <c r="V23" s="268"/>
      <c r="W23" s="268"/>
      <c r="X23" s="269"/>
      <c r="Y23" s="193" t="s">
        <v>123</v>
      </c>
      <c r="Z23" s="346"/>
      <c r="AA23" s="347"/>
      <c r="AB23" s="348"/>
      <c r="AC23" s="65" t="s">
        <v>37</v>
      </c>
      <c r="AD23" s="277"/>
      <c r="AE23" s="278"/>
      <c r="AF23" s="270"/>
      <c r="AG23" s="272">
        <f>IF($G24="",0,$U$43)</f>
        <v>0</v>
      </c>
      <c r="AH23" s="37"/>
      <c r="AI23" s="315"/>
      <c r="AJ23" s="315"/>
      <c r="AK23" s="292"/>
      <c r="AL23" s="258"/>
      <c r="AN23" s="27" t="str">
        <f>$I23&amp;$AN$17&amp;$K23&amp;$AN$17&amp;$N23</f>
        <v>//</v>
      </c>
      <c r="AO23" s="29" t="e">
        <f>DATEDIF(AN23,$AN$16,"Y")</f>
        <v>#VALUE!</v>
      </c>
    </row>
    <row r="24" spans="2:41" ht="27" customHeight="1" thickBot="1" x14ac:dyDescent="0.25">
      <c r="B24" s="283"/>
      <c r="C24" s="212"/>
      <c r="D24" s="213"/>
      <c r="E24" s="214"/>
      <c r="F24" s="76" t="s">
        <v>6</v>
      </c>
      <c r="G24" s="21"/>
      <c r="H24" s="216"/>
      <c r="I24" s="218"/>
      <c r="J24" s="220"/>
      <c r="K24" s="222"/>
      <c r="L24" s="222"/>
      <c r="M24" s="220"/>
      <c r="N24" s="222"/>
      <c r="O24" s="238"/>
      <c r="P24" s="248"/>
      <c r="Q24" s="242"/>
      <c r="R24" s="244"/>
      <c r="S24" s="264"/>
      <c r="T24" s="266"/>
      <c r="U24" s="260"/>
      <c r="V24" s="261"/>
      <c r="W24" s="261"/>
      <c r="X24" s="262"/>
      <c r="Y24" s="194" t="s">
        <v>124</v>
      </c>
      <c r="Z24" s="349"/>
      <c r="AA24" s="350"/>
      <c r="AB24" s="351"/>
      <c r="AC24" s="67" t="s">
        <v>33</v>
      </c>
      <c r="AD24" s="279"/>
      <c r="AE24" s="280"/>
      <c r="AF24" s="271"/>
      <c r="AG24" s="273"/>
      <c r="AH24" s="37"/>
      <c r="AI24" s="246"/>
      <c r="AJ24" s="246"/>
      <c r="AK24" s="257"/>
      <c r="AL24" s="259"/>
    </row>
    <row r="25" spans="2:41" ht="16.5" customHeight="1" x14ac:dyDescent="0.2">
      <c r="B25" s="284"/>
      <c r="C25" s="77"/>
      <c r="D25" s="77"/>
      <c r="E25" s="77"/>
      <c r="F25" s="78"/>
      <c r="G25" s="26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79"/>
      <c r="T25" s="81"/>
      <c r="U25" s="26"/>
      <c r="V25" s="26"/>
      <c r="W25" s="26"/>
      <c r="X25" s="26"/>
      <c r="Y25" s="26"/>
      <c r="Z25" s="201"/>
      <c r="AA25" s="201"/>
      <c r="AB25" s="201"/>
      <c r="AD25" s="26"/>
      <c r="AE25" s="26"/>
      <c r="AF25" s="82"/>
      <c r="AG25" s="83"/>
      <c r="AI25" s="77"/>
      <c r="AJ25" s="77"/>
      <c r="AK25" s="77"/>
    </row>
    <row r="26" spans="2:41" ht="16.5" customHeight="1" thickBot="1" x14ac:dyDescent="0.25">
      <c r="B26" s="284"/>
      <c r="C26" s="84" t="s">
        <v>38</v>
      </c>
      <c r="D26" s="85" t="s">
        <v>39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  <c r="P26" s="295" t="s">
        <v>40</v>
      </c>
      <c r="Q26" s="296"/>
      <c r="R26" s="297"/>
      <c r="S26" s="298"/>
      <c r="T26" s="299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41" ht="27" customHeight="1" x14ac:dyDescent="0.2">
      <c r="B27" s="283"/>
      <c r="C27" s="300" t="s">
        <v>41</v>
      </c>
      <c r="D27" s="301"/>
      <c r="E27" s="302"/>
      <c r="F27" s="88" t="s">
        <v>4</v>
      </c>
      <c r="G27" s="20"/>
      <c r="H27" s="215"/>
      <c r="I27" s="217"/>
      <c r="J27" s="219" t="s">
        <v>27</v>
      </c>
      <c r="K27" s="221"/>
      <c r="L27" s="221"/>
      <c r="M27" s="219" t="s">
        <v>28</v>
      </c>
      <c r="N27" s="221"/>
      <c r="O27" s="237" t="s">
        <v>29</v>
      </c>
      <c r="P27" s="247" t="str">
        <f>IF(ISNUMBER($AO27),$AO27,"")&amp;"歳"</f>
        <v>歳</v>
      </c>
      <c r="Q27" s="318" t="s">
        <v>42</v>
      </c>
      <c r="R27" s="281"/>
      <c r="S27" s="263" t="s">
        <v>31</v>
      </c>
      <c r="T27" s="265"/>
      <c r="U27" s="267"/>
      <c r="V27" s="268"/>
      <c r="W27" s="268"/>
      <c r="X27" s="269"/>
      <c r="Y27" s="193" t="s">
        <v>123</v>
      </c>
      <c r="Z27" s="340"/>
      <c r="AA27" s="341"/>
      <c r="AB27" s="342"/>
      <c r="AC27" s="65" t="s">
        <v>37</v>
      </c>
      <c r="AD27" s="277"/>
      <c r="AE27" s="278"/>
      <c r="AF27" s="270"/>
      <c r="AG27" s="272">
        <f>IF($G28="",0,IF($Q27=$Q$59,$U$45,IF($Q27=$Q$60,$U$46,0)))</f>
        <v>0</v>
      </c>
      <c r="AH27" s="37"/>
      <c r="AI27" s="327"/>
      <c r="AJ27" s="327"/>
      <c r="AK27" s="328"/>
      <c r="AL27" s="326"/>
      <c r="AN27" s="27" t="str">
        <f>$I27&amp;$AN$17&amp;$K27&amp;$AN$17&amp;$N27</f>
        <v>//</v>
      </c>
      <c r="AO27" s="29" t="e">
        <f>DATEDIF(AN27,$AN$16,"Y")</f>
        <v>#VALUE!</v>
      </c>
    </row>
    <row r="28" spans="2:41" ht="27" customHeight="1" x14ac:dyDescent="0.2">
      <c r="B28" s="283"/>
      <c r="C28" s="303"/>
      <c r="D28" s="304"/>
      <c r="E28" s="305"/>
      <c r="F28" s="89" t="s">
        <v>6</v>
      </c>
      <c r="G28" s="16"/>
      <c r="H28" s="257"/>
      <c r="I28" s="293"/>
      <c r="J28" s="306"/>
      <c r="K28" s="307"/>
      <c r="L28" s="307"/>
      <c r="M28" s="306"/>
      <c r="N28" s="307"/>
      <c r="O28" s="308"/>
      <c r="P28" s="317"/>
      <c r="Q28" s="310"/>
      <c r="R28" s="312"/>
      <c r="S28" s="313"/>
      <c r="T28" s="314"/>
      <c r="U28" s="323"/>
      <c r="V28" s="324"/>
      <c r="W28" s="324"/>
      <c r="X28" s="325"/>
      <c r="Y28" s="195" t="s">
        <v>124</v>
      </c>
      <c r="Z28" s="352"/>
      <c r="AA28" s="353"/>
      <c r="AB28" s="354"/>
      <c r="AC28" s="90" t="s">
        <v>33</v>
      </c>
      <c r="AD28" s="321"/>
      <c r="AE28" s="322"/>
      <c r="AF28" s="316"/>
      <c r="AG28" s="273"/>
      <c r="AH28" s="37"/>
      <c r="AI28" s="327"/>
      <c r="AJ28" s="327"/>
      <c r="AK28" s="328"/>
      <c r="AL28" s="326"/>
    </row>
    <row r="29" spans="2:41" ht="27" customHeight="1" x14ac:dyDescent="0.2">
      <c r="B29" s="283"/>
      <c r="C29" s="286" t="s">
        <v>43</v>
      </c>
      <c r="D29" s="287"/>
      <c r="E29" s="288"/>
      <c r="F29" s="91" t="s">
        <v>4</v>
      </c>
      <c r="G29" s="17"/>
      <c r="H29" s="292"/>
      <c r="I29" s="293"/>
      <c r="J29" s="294" t="s">
        <v>27</v>
      </c>
      <c r="K29" s="307"/>
      <c r="L29" s="307"/>
      <c r="M29" s="294" t="s">
        <v>28</v>
      </c>
      <c r="N29" s="307"/>
      <c r="O29" s="319" t="s">
        <v>29</v>
      </c>
      <c r="P29" s="320" t="str">
        <f>IF(ISNUMBER($AO29),$AO29,"")&amp;"歳"</f>
        <v>歳</v>
      </c>
      <c r="Q29" s="309" t="s">
        <v>42</v>
      </c>
      <c r="R29" s="311"/>
      <c r="S29" s="313" t="s">
        <v>31</v>
      </c>
      <c r="T29" s="314"/>
      <c r="U29" s="331"/>
      <c r="V29" s="332"/>
      <c r="W29" s="332"/>
      <c r="X29" s="333"/>
      <c r="Y29" s="196" t="s">
        <v>123</v>
      </c>
      <c r="Z29" s="355"/>
      <c r="AA29" s="356"/>
      <c r="AB29" s="357"/>
      <c r="AC29" s="92" t="s">
        <v>37</v>
      </c>
      <c r="AD29" s="329"/>
      <c r="AE29" s="330"/>
      <c r="AF29" s="334"/>
      <c r="AG29" s="272">
        <f>IF($G30="",0,IF($Q29=$Q$59,$U$45,IF($Q29=$Q$60,$U$46,0)))</f>
        <v>0</v>
      </c>
      <c r="AH29" s="37"/>
      <c r="AI29" s="327"/>
      <c r="AJ29" s="327"/>
      <c r="AK29" s="328"/>
      <c r="AL29" s="326"/>
      <c r="AN29" s="27" t="str">
        <f>$I29&amp;$AN$17&amp;$K29&amp;$AN$17&amp;$N29</f>
        <v>//</v>
      </c>
      <c r="AO29" s="29" t="e">
        <f>DATEDIF(AN29,$AN$16,"Y")</f>
        <v>#VALUE!</v>
      </c>
    </row>
    <row r="30" spans="2:41" ht="27" customHeight="1" x14ac:dyDescent="0.2">
      <c r="B30" s="283"/>
      <c r="C30" s="303"/>
      <c r="D30" s="304"/>
      <c r="E30" s="305"/>
      <c r="F30" s="93" t="s">
        <v>6</v>
      </c>
      <c r="G30" s="16"/>
      <c r="H30" s="257"/>
      <c r="I30" s="293"/>
      <c r="J30" s="306"/>
      <c r="K30" s="307"/>
      <c r="L30" s="307"/>
      <c r="M30" s="306"/>
      <c r="N30" s="307"/>
      <c r="O30" s="308"/>
      <c r="P30" s="317"/>
      <c r="Q30" s="310"/>
      <c r="R30" s="312"/>
      <c r="S30" s="313"/>
      <c r="T30" s="314"/>
      <c r="U30" s="323"/>
      <c r="V30" s="324"/>
      <c r="W30" s="324"/>
      <c r="X30" s="325"/>
      <c r="Y30" s="195" t="s">
        <v>124</v>
      </c>
      <c r="Z30" s="358"/>
      <c r="AA30" s="359"/>
      <c r="AB30" s="360"/>
      <c r="AC30" s="90" t="s">
        <v>44</v>
      </c>
      <c r="AD30" s="321"/>
      <c r="AE30" s="322"/>
      <c r="AF30" s="316"/>
      <c r="AG30" s="273"/>
      <c r="AH30" s="37"/>
      <c r="AI30" s="327"/>
      <c r="AJ30" s="327"/>
      <c r="AK30" s="328"/>
      <c r="AL30" s="326"/>
    </row>
    <row r="31" spans="2:41" ht="27" customHeight="1" x14ac:dyDescent="0.2">
      <c r="B31" s="283"/>
      <c r="C31" s="286" t="s">
        <v>45</v>
      </c>
      <c r="D31" s="287"/>
      <c r="E31" s="288"/>
      <c r="F31" s="94" t="s">
        <v>4</v>
      </c>
      <c r="G31" s="18"/>
      <c r="H31" s="292"/>
      <c r="I31" s="293"/>
      <c r="J31" s="294" t="s">
        <v>27</v>
      </c>
      <c r="K31" s="307"/>
      <c r="L31" s="307"/>
      <c r="M31" s="294" t="s">
        <v>28</v>
      </c>
      <c r="N31" s="307"/>
      <c r="O31" s="319" t="s">
        <v>29</v>
      </c>
      <c r="P31" s="320" t="str">
        <f>IF(ISNUMBER($AO31),$AO31,"")&amp;"歳"</f>
        <v>歳</v>
      </c>
      <c r="Q31" s="309" t="s">
        <v>42</v>
      </c>
      <c r="R31" s="311"/>
      <c r="S31" s="313" t="s">
        <v>31</v>
      </c>
      <c r="T31" s="314"/>
      <c r="U31" s="331"/>
      <c r="V31" s="332"/>
      <c r="W31" s="332"/>
      <c r="X31" s="333"/>
      <c r="Y31" s="196" t="s">
        <v>123</v>
      </c>
      <c r="Z31" s="361"/>
      <c r="AA31" s="362"/>
      <c r="AB31" s="363"/>
      <c r="AC31" s="92" t="s">
        <v>37</v>
      </c>
      <c r="AD31" s="329"/>
      <c r="AE31" s="330"/>
      <c r="AF31" s="334"/>
      <c r="AG31" s="272">
        <f>IF($G32="",0,IF($Q31=$Q$59,$U$45,IF($Q31=$Q$60,$U$46,0)))</f>
        <v>0</v>
      </c>
      <c r="AH31" s="37"/>
      <c r="AI31" s="327"/>
      <c r="AJ31" s="327"/>
      <c r="AK31" s="328"/>
      <c r="AL31" s="326"/>
      <c r="AN31" s="27" t="str">
        <f>$I31&amp;$AN$17&amp;$K31&amp;$AN$17&amp;$N31</f>
        <v>//</v>
      </c>
      <c r="AO31" s="29" t="e">
        <f>DATEDIF(AN31,$AN$16,"Y")</f>
        <v>#VALUE!</v>
      </c>
    </row>
    <row r="32" spans="2:41" ht="27" customHeight="1" x14ac:dyDescent="0.2">
      <c r="B32" s="283"/>
      <c r="C32" s="303"/>
      <c r="D32" s="304"/>
      <c r="E32" s="305"/>
      <c r="F32" s="89" t="s">
        <v>6</v>
      </c>
      <c r="G32" s="19"/>
      <c r="H32" s="257"/>
      <c r="I32" s="293"/>
      <c r="J32" s="306"/>
      <c r="K32" s="307"/>
      <c r="L32" s="307"/>
      <c r="M32" s="306"/>
      <c r="N32" s="307"/>
      <c r="O32" s="308"/>
      <c r="P32" s="317"/>
      <c r="Q32" s="310"/>
      <c r="R32" s="312"/>
      <c r="S32" s="313"/>
      <c r="T32" s="314"/>
      <c r="U32" s="323"/>
      <c r="V32" s="324"/>
      <c r="W32" s="324"/>
      <c r="X32" s="325"/>
      <c r="Y32" s="198" t="s">
        <v>124</v>
      </c>
      <c r="Z32" s="358"/>
      <c r="AA32" s="359"/>
      <c r="AB32" s="360"/>
      <c r="AC32" s="90" t="s">
        <v>33</v>
      </c>
      <c r="AD32" s="321"/>
      <c r="AE32" s="322"/>
      <c r="AF32" s="316"/>
      <c r="AG32" s="273"/>
      <c r="AH32" s="37"/>
      <c r="AI32" s="327"/>
      <c r="AJ32" s="327"/>
      <c r="AK32" s="328"/>
      <c r="AL32" s="326"/>
    </row>
    <row r="33" spans="1:84" ht="27" customHeight="1" x14ac:dyDescent="0.2">
      <c r="B33" s="283"/>
      <c r="C33" s="286" t="s">
        <v>46</v>
      </c>
      <c r="D33" s="287"/>
      <c r="E33" s="288"/>
      <c r="F33" s="94" t="s">
        <v>4</v>
      </c>
      <c r="G33" s="17"/>
      <c r="H33" s="292"/>
      <c r="I33" s="293"/>
      <c r="J33" s="294" t="s">
        <v>27</v>
      </c>
      <c r="K33" s="307"/>
      <c r="L33" s="307"/>
      <c r="M33" s="294" t="s">
        <v>28</v>
      </c>
      <c r="N33" s="307"/>
      <c r="O33" s="319" t="s">
        <v>29</v>
      </c>
      <c r="P33" s="320" t="str">
        <f>IF(ISNUMBER($AO33),$AO33,"")&amp;"歳"</f>
        <v>歳</v>
      </c>
      <c r="Q33" s="309" t="s">
        <v>47</v>
      </c>
      <c r="R33" s="311"/>
      <c r="S33" s="313" t="s">
        <v>31</v>
      </c>
      <c r="T33" s="314"/>
      <c r="U33" s="331"/>
      <c r="V33" s="332"/>
      <c r="W33" s="332"/>
      <c r="X33" s="333"/>
      <c r="Y33" s="197" t="s">
        <v>123</v>
      </c>
      <c r="Z33" s="361"/>
      <c r="AA33" s="362"/>
      <c r="AB33" s="363"/>
      <c r="AC33" s="92" t="s">
        <v>37</v>
      </c>
      <c r="AD33" s="329"/>
      <c r="AE33" s="330"/>
      <c r="AF33" s="334"/>
      <c r="AG33" s="272">
        <f>IF($G34="",0,IF($Q33=$Q$59,$U$45,IF($Q33=$Q$60,$U$46,0)))</f>
        <v>0</v>
      </c>
      <c r="AH33" s="37"/>
      <c r="AI33" s="327"/>
      <c r="AJ33" s="327"/>
      <c r="AK33" s="328"/>
      <c r="AL33" s="326"/>
      <c r="AN33" s="27" t="str">
        <f>$I33&amp;$AN$17&amp;$K33&amp;$AN$17&amp;$N33</f>
        <v>//</v>
      </c>
      <c r="AO33" s="29" t="e">
        <f>DATEDIF(AN33,$AN$16,"Y")</f>
        <v>#VALUE!</v>
      </c>
    </row>
    <row r="34" spans="1:84" ht="27" customHeight="1" x14ac:dyDescent="0.2">
      <c r="B34" s="283"/>
      <c r="C34" s="303"/>
      <c r="D34" s="304"/>
      <c r="E34" s="305"/>
      <c r="F34" s="89" t="s">
        <v>6</v>
      </c>
      <c r="G34" s="16"/>
      <c r="H34" s="257"/>
      <c r="I34" s="293"/>
      <c r="J34" s="306"/>
      <c r="K34" s="307"/>
      <c r="L34" s="307"/>
      <c r="M34" s="306"/>
      <c r="N34" s="307"/>
      <c r="O34" s="308"/>
      <c r="P34" s="317"/>
      <c r="Q34" s="310"/>
      <c r="R34" s="312"/>
      <c r="S34" s="313"/>
      <c r="T34" s="314"/>
      <c r="U34" s="323"/>
      <c r="V34" s="324"/>
      <c r="W34" s="324"/>
      <c r="X34" s="325"/>
      <c r="Y34" s="198" t="s">
        <v>124</v>
      </c>
      <c r="Z34" s="352"/>
      <c r="AA34" s="353"/>
      <c r="AB34" s="354"/>
      <c r="AC34" s="90" t="s">
        <v>33</v>
      </c>
      <c r="AD34" s="321"/>
      <c r="AE34" s="322"/>
      <c r="AF34" s="316"/>
      <c r="AG34" s="273"/>
      <c r="AH34" s="37"/>
      <c r="AI34" s="327"/>
      <c r="AJ34" s="327"/>
      <c r="AK34" s="328"/>
      <c r="AL34" s="326"/>
    </row>
    <row r="35" spans="1:84" ht="27" customHeight="1" x14ac:dyDescent="0.2">
      <c r="B35" s="283"/>
      <c r="C35" s="286" t="s">
        <v>48</v>
      </c>
      <c r="D35" s="287"/>
      <c r="E35" s="288"/>
      <c r="F35" s="94" t="s">
        <v>4</v>
      </c>
      <c r="G35" s="18"/>
      <c r="H35" s="292"/>
      <c r="I35" s="293"/>
      <c r="J35" s="294" t="s">
        <v>27</v>
      </c>
      <c r="K35" s="307"/>
      <c r="L35" s="307"/>
      <c r="M35" s="294" t="s">
        <v>28</v>
      </c>
      <c r="N35" s="307"/>
      <c r="O35" s="319" t="s">
        <v>29</v>
      </c>
      <c r="P35" s="320" t="str">
        <f>IF(ISNUMBER($AO35),$AO35,"")&amp;"歳"</f>
        <v>歳</v>
      </c>
      <c r="Q35" s="309" t="s">
        <v>47</v>
      </c>
      <c r="R35" s="311"/>
      <c r="S35" s="313" t="s">
        <v>31</v>
      </c>
      <c r="T35" s="314"/>
      <c r="U35" s="331"/>
      <c r="V35" s="332"/>
      <c r="W35" s="332"/>
      <c r="X35" s="333"/>
      <c r="Y35" s="197" t="s">
        <v>123</v>
      </c>
      <c r="Z35" s="364"/>
      <c r="AA35" s="365"/>
      <c r="AB35" s="366"/>
      <c r="AC35" s="92" t="s">
        <v>37</v>
      </c>
      <c r="AD35" s="329"/>
      <c r="AE35" s="330"/>
      <c r="AF35" s="334"/>
      <c r="AG35" s="272">
        <f>IF($G36="",0,IF($Q35=$Q$59,$U$45,IF($Q35=$Q$60,$U$46,0)))</f>
        <v>0</v>
      </c>
      <c r="AH35" s="37"/>
      <c r="AI35" s="327"/>
      <c r="AJ35" s="327"/>
      <c r="AK35" s="328"/>
      <c r="AL35" s="326"/>
      <c r="AN35" s="27" t="str">
        <f>$I35&amp;$AN$17&amp;$K35&amp;$AN$17&amp;$N35</f>
        <v>//</v>
      </c>
      <c r="AO35" s="29" t="e">
        <f>DATEDIF(AN35,$AN$16,"Y")</f>
        <v>#VALUE!</v>
      </c>
    </row>
    <row r="36" spans="1:84" ht="27" customHeight="1" thickBot="1" x14ac:dyDescent="0.25">
      <c r="B36" s="285"/>
      <c r="C36" s="289"/>
      <c r="D36" s="290"/>
      <c r="E36" s="291"/>
      <c r="F36" s="76" t="s">
        <v>6</v>
      </c>
      <c r="G36" s="22"/>
      <c r="H36" s="216"/>
      <c r="I36" s="218"/>
      <c r="J36" s="220"/>
      <c r="K36" s="222"/>
      <c r="L36" s="222"/>
      <c r="M36" s="220"/>
      <c r="N36" s="222"/>
      <c r="O36" s="238"/>
      <c r="P36" s="248"/>
      <c r="Q36" s="335"/>
      <c r="R36" s="244"/>
      <c r="S36" s="264"/>
      <c r="T36" s="266"/>
      <c r="U36" s="260"/>
      <c r="V36" s="261"/>
      <c r="W36" s="261"/>
      <c r="X36" s="262"/>
      <c r="Y36" s="194" t="s">
        <v>124</v>
      </c>
      <c r="Z36" s="343"/>
      <c r="AA36" s="344"/>
      <c r="AB36" s="345"/>
      <c r="AC36" s="67" t="s">
        <v>33</v>
      </c>
      <c r="AD36" s="279"/>
      <c r="AE36" s="280"/>
      <c r="AF36" s="271"/>
      <c r="AG36" s="273"/>
      <c r="AH36" s="95"/>
      <c r="AI36" s="327"/>
      <c r="AJ36" s="327"/>
      <c r="AK36" s="328"/>
      <c r="AL36" s="326"/>
    </row>
    <row r="37" spans="1:84" x14ac:dyDescent="0.15">
      <c r="I37" s="96"/>
      <c r="Q37" s="167" t="s">
        <v>49</v>
      </c>
      <c r="AC37" s="168" t="s">
        <v>50</v>
      </c>
      <c r="AD37" s="97"/>
      <c r="AE37" s="97"/>
      <c r="AF37" s="96"/>
      <c r="AI37" s="97"/>
    </row>
    <row r="38" spans="1:84" ht="12" customHeight="1" x14ac:dyDescent="0.15">
      <c r="I38" s="96"/>
      <c r="AC38" s="168" t="s">
        <v>51</v>
      </c>
      <c r="AD38" s="97"/>
      <c r="AE38" s="97"/>
      <c r="AF38" s="25" t="s">
        <v>136</v>
      </c>
    </row>
    <row r="39" spans="1:84" ht="12.75" customHeight="1" thickBot="1" x14ac:dyDescent="0.25">
      <c r="I39" s="96"/>
      <c r="J39" s="96"/>
      <c r="K39" s="96"/>
      <c r="L39" s="96"/>
      <c r="M39" s="96"/>
      <c r="N39" s="98"/>
      <c r="O39" s="98"/>
      <c r="P39" s="98"/>
      <c r="Q39" s="98"/>
      <c r="R39" s="98"/>
      <c r="S39" s="98"/>
      <c r="T39" s="98"/>
      <c r="AC39" s="97"/>
      <c r="AD39" s="97"/>
      <c r="AE39" s="97"/>
    </row>
    <row r="40" spans="1:84" ht="20.100000000000001" customHeight="1" x14ac:dyDescent="0.2">
      <c r="C40" s="156" t="s">
        <v>106</v>
      </c>
      <c r="D40" s="157"/>
      <c r="E40" s="157"/>
      <c r="F40" s="157"/>
      <c r="G40" s="157"/>
      <c r="H40" s="157"/>
      <c r="I40" s="157"/>
      <c r="J40" s="158"/>
      <c r="K40" s="155"/>
      <c r="L40" s="155"/>
      <c r="M40" s="155"/>
      <c r="N40" s="98"/>
      <c r="O40" s="98"/>
      <c r="P40" s="99" t="s">
        <v>52</v>
      </c>
      <c r="Q40" s="98"/>
      <c r="R40" s="98"/>
      <c r="S40" s="98"/>
      <c r="T40" s="98"/>
      <c r="U40" s="98"/>
      <c r="V40" s="100" t="s">
        <v>53</v>
      </c>
      <c r="W40" s="98"/>
      <c r="X40" s="98"/>
      <c r="Y40" s="98"/>
      <c r="Z40" s="98"/>
      <c r="AA40" s="98"/>
      <c r="AB40" s="98"/>
      <c r="AF40" s="9" t="s">
        <v>54</v>
      </c>
      <c r="AG40" s="11">
        <f>COUNTA(G20)</f>
        <v>0</v>
      </c>
      <c r="AN40" s="29">
        <v>4800</v>
      </c>
    </row>
    <row r="41" spans="1:84" ht="20.100000000000001" customHeight="1" x14ac:dyDescent="0.2">
      <c r="C41" s="159" t="s">
        <v>112</v>
      </c>
      <c r="D41" s="160" t="s">
        <v>107</v>
      </c>
      <c r="E41" s="160"/>
      <c r="F41" s="160"/>
      <c r="G41" s="160"/>
      <c r="H41" s="160"/>
      <c r="I41" s="160"/>
      <c r="J41" s="161"/>
      <c r="K41" s="155"/>
      <c r="L41" s="155"/>
      <c r="M41" s="155"/>
      <c r="N41" s="98"/>
      <c r="O41" s="98"/>
      <c r="P41" s="101"/>
      <c r="Q41" s="102"/>
      <c r="R41" s="102"/>
      <c r="S41" s="103"/>
      <c r="T41" s="104" t="s">
        <v>55</v>
      </c>
      <c r="U41" s="104" t="s">
        <v>56</v>
      </c>
      <c r="V41" s="105" t="s">
        <v>57</v>
      </c>
      <c r="W41" s="105" t="s">
        <v>58</v>
      </c>
      <c r="X41" s="105" t="s">
        <v>59</v>
      </c>
      <c r="Y41" s="336" t="s">
        <v>60</v>
      </c>
      <c r="Z41" s="337"/>
      <c r="AA41" s="105" t="s">
        <v>61</v>
      </c>
      <c r="AF41" s="9" t="s">
        <v>62</v>
      </c>
      <c r="AG41" s="11">
        <f>COUNTA(G24,G28,G30,G32,G34,G36)</f>
        <v>0</v>
      </c>
    </row>
    <row r="42" spans="1:84" ht="20.100000000000001" customHeight="1" x14ac:dyDescent="0.2">
      <c r="C42" s="159" t="s">
        <v>113</v>
      </c>
      <c r="D42" s="160" t="s">
        <v>134</v>
      </c>
      <c r="E42" s="160"/>
      <c r="F42" s="160"/>
      <c r="G42" s="160"/>
      <c r="H42" s="160"/>
      <c r="I42" s="160"/>
      <c r="J42" s="161"/>
      <c r="K42" s="155"/>
      <c r="L42" s="155"/>
      <c r="M42" s="155"/>
      <c r="N42" s="98"/>
      <c r="O42" s="98"/>
      <c r="P42" s="106" t="s">
        <v>63</v>
      </c>
      <c r="Q42" s="107"/>
      <c r="R42" s="107"/>
      <c r="S42" s="108"/>
      <c r="T42" s="109" t="s">
        <v>64</v>
      </c>
      <c r="U42" s="110">
        <f>SUM(V42:AA42)</f>
        <v>7000</v>
      </c>
      <c r="V42" s="111">
        <v>2000</v>
      </c>
      <c r="W42" s="111">
        <v>5000</v>
      </c>
      <c r="X42" s="111">
        <v>0</v>
      </c>
      <c r="Y42" s="338">
        <v>0</v>
      </c>
      <c r="Z42" s="339"/>
      <c r="AA42" s="111">
        <v>0</v>
      </c>
    </row>
    <row r="43" spans="1:84" ht="20.100000000000001" customHeight="1" x14ac:dyDescent="0.2">
      <c r="C43" s="159" t="s">
        <v>114</v>
      </c>
      <c r="D43" s="160" t="s">
        <v>108</v>
      </c>
      <c r="E43" s="160"/>
      <c r="F43" s="160"/>
      <c r="G43" s="160"/>
      <c r="H43" s="160"/>
      <c r="I43" s="160"/>
      <c r="J43" s="161"/>
      <c r="K43" s="155"/>
      <c r="L43" s="155"/>
      <c r="M43" s="155"/>
      <c r="N43" s="98"/>
      <c r="O43" s="98"/>
      <c r="P43" s="112" t="s">
        <v>65</v>
      </c>
      <c r="Q43" s="113" t="s">
        <v>66</v>
      </c>
      <c r="R43" s="114" t="s">
        <v>67</v>
      </c>
      <c r="S43" s="115"/>
      <c r="T43" s="109" t="s">
        <v>64</v>
      </c>
      <c r="U43" s="110">
        <f>SUM(V43:AA43)</f>
        <v>30000</v>
      </c>
      <c r="V43" s="111">
        <v>2000</v>
      </c>
      <c r="W43" s="111">
        <v>5000</v>
      </c>
      <c r="X43" s="111">
        <v>0</v>
      </c>
      <c r="Y43" s="338">
        <v>5000</v>
      </c>
      <c r="Z43" s="339"/>
      <c r="AA43" s="111">
        <v>18000</v>
      </c>
      <c r="AF43" s="23" t="s">
        <v>68</v>
      </c>
      <c r="AG43" s="12">
        <f>SUM(AG19:AG20)+SUM(AG23:AG36)</f>
        <v>0</v>
      </c>
    </row>
    <row r="44" spans="1:84" ht="20.100000000000001" customHeight="1" x14ac:dyDescent="0.2">
      <c r="C44" s="159" t="s">
        <v>115</v>
      </c>
      <c r="D44" s="160" t="s">
        <v>109</v>
      </c>
      <c r="E44" s="160"/>
      <c r="F44" s="160"/>
      <c r="G44" s="160"/>
      <c r="H44" s="160"/>
      <c r="I44" s="160"/>
      <c r="J44" s="161"/>
      <c r="K44" s="155"/>
      <c r="L44" s="155"/>
      <c r="M44" s="155"/>
      <c r="N44" s="98"/>
      <c r="P44" s="116" t="s">
        <v>69</v>
      </c>
      <c r="Q44" s="117" t="s">
        <v>70</v>
      </c>
      <c r="R44" s="114" t="s">
        <v>71</v>
      </c>
      <c r="S44" s="115"/>
      <c r="T44" s="109" t="s">
        <v>64</v>
      </c>
      <c r="U44" s="110">
        <f>SUM(V44:AA44)</f>
        <v>30000</v>
      </c>
      <c r="V44" s="111">
        <v>2000</v>
      </c>
      <c r="W44" s="111">
        <v>5000</v>
      </c>
      <c r="X44" s="111">
        <v>0</v>
      </c>
      <c r="Y44" s="338">
        <v>5000</v>
      </c>
      <c r="Z44" s="339"/>
      <c r="AA44" s="111">
        <v>18000</v>
      </c>
      <c r="AF44" s="23" t="s">
        <v>72</v>
      </c>
      <c r="AG44" s="12">
        <f>IF(G3=F59,$AN$40*(AG40+AG41),0)</f>
        <v>0</v>
      </c>
      <c r="AI44" s="25" t="s">
        <v>73</v>
      </c>
    </row>
    <row r="45" spans="1:84" ht="20.100000000000001" customHeight="1" x14ac:dyDescent="0.2">
      <c r="C45" s="159" t="s">
        <v>116</v>
      </c>
      <c r="D45" s="160" t="s">
        <v>110</v>
      </c>
      <c r="E45" s="160"/>
      <c r="F45" s="160"/>
      <c r="G45" s="160"/>
      <c r="H45" s="160"/>
      <c r="I45" s="160"/>
      <c r="J45" s="161"/>
      <c r="K45" s="155"/>
      <c r="L45" s="155"/>
      <c r="M45" s="155"/>
      <c r="N45" s="98"/>
      <c r="P45" s="118" t="s">
        <v>74</v>
      </c>
      <c r="Q45" s="119"/>
      <c r="R45" s="120" t="s">
        <v>75</v>
      </c>
      <c r="S45" s="121"/>
      <c r="T45" s="109" t="s">
        <v>76</v>
      </c>
      <c r="U45" s="110">
        <f>SUM(V45:AA45)</f>
        <v>15000</v>
      </c>
      <c r="V45" s="111">
        <v>2000</v>
      </c>
      <c r="W45" s="111">
        <v>0</v>
      </c>
      <c r="X45" s="111">
        <v>2000</v>
      </c>
      <c r="Y45" s="338">
        <v>5000</v>
      </c>
      <c r="Z45" s="339"/>
      <c r="AA45" s="111">
        <v>6000</v>
      </c>
      <c r="AF45" s="23" t="s">
        <v>77</v>
      </c>
      <c r="AG45" s="12">
        <f>IF($G$3=F59,IF(COUNTA(G20,G24),10000,0),0)</f>
        <v>0</v>
      </c>
      <c r="AI45" s="25" t="s">
        <v>78</v>
      </c>
    </row>
    <row r="46" spans="1:84" s="30" customFormat="1" ht="20.100000000000001" customHeight="1" thickBot="1" x14ac:dyDescent="0.25">
      <c r="A46" s="25"/>
      <c r="B46" s="25"/>
      <c r="C46" s="162" t="s">
        <v>117</v>
      </c>
      <c r="D46" s="163" t="s">
        <v>111</v>
      </c>
      <c r="E46" s="163"/>
      <c r="F46" s="163"/>
      <c r="G46" s="163"/>
      <c r="H46" s="163"/>
      <c r="I46" s="163"/>
      <c r="J46" s="164"/>
      <c r="K46" s="155"/>
      <c r="L46" s="155"/>
      <c r="M46" s="155"/>
      <c r="P46" s="122"/>
      <c r="Q46" s="123"/>
      <c r="R46" s="123"/>
      <c r="S46" s="124"/>
      <c r="T46" s="109" t="s">
        <v>79</v>
      </c>
      <c r="U46" s="110">
        <f>SUM(V46:AA46)</f>
        <v>10000</v>
      </c>
      <c r="V46" s="111">
        <v>1000</v>
      </c>
      <c r="W46" s="111">
        <v>0</v>
      </c>
      <c r="X46" s="111">
        <v>2000</v>
      </c>
      <c r="Y46" s="338">
        <v>2500</v>
      </c>
      <c r="Z46" s="339"/>
      <c r="AA46" s="111">
        <v>4500</v>
      </c>
      <c r="AF46" s="23"/>
      <c r="AG46" s="12">
        <f>IF(P3=G60,(-2000)*AG41,0)</f>
        <v>0</v>
      </c>
      <c r="AH46" s="25"/>
      <c r="AI46" s="25" t="s">
        <v>80</v>
      </c>
      <c r="AJ46" s="25"/>
      <c r="AK46" s="25"/>
      <c r="AL46" s="25"/>
      <c r="AM46" s="25"/>
      <c r="AN46" s="25"/>
      <c r="AO46" s="29"/>
      <c r="AP46" s="25"/>
      <c r="AQ46" s="25"/>
      <c r="AR46" s="25"/>
      <c r="AS46" s="25"/>
      <c r="AT46" s="25"/>
      <c r="AU46" s="25"/>
      <c r="AV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</row>
    <row r="47" spans="1:84" s="30" customFormat="1" ht="32.25" customHeight="1" x14ac:dyDescent="0.2">
      <c r="A47" s="25"/>
      <c r="B47" s="2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P47" s="25" t="s">
        <v>81</v>
      </c>
      <c r="Q47" s="25"/>
      <c r="R47" s="25"/>
      <c r="S47" s="25"/>
      <c r="T47" s="25"/>
      <c r="U47" s="25"/>
      <c r="V47" s="25"/>
      <c r="W47" s="25"/>
      <c r="AF47" s="125" t="s">
        <v>82</v>
      </c>
      <c r="AG47" s="13">
        <f>SUM(AG43:AG46)</f>
        <v>0</v>
      </c>
      <c r="AH47" s="25"/>
      <c r="AI47" s="25"/>
      <c r="AJ47" s="25"/>
      <c r="AK47" s="25"/>
      <c r="AL47" s="25"/>
      <c r="AM47" s="25"/>
      <c r="AN47" s="25"/>
      <c r="AO47" s="29"/>
      <c r="AP47" s="25"/>
      <c r="AQ47" s="25"/>
      <c r="AR47" s="25"/>
      <c r="AS47" s="25"/>
      <c r="AT47" s="25"/>
      <c r="AU47" s="25"/>
      <c r="AV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</row>
    <row r="48" spans="1:84" s="30" customFormat="1" ht="20.100000000000001" customHeight="1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AF48" s="25" t="s">
        <v>83</v>
      </c>
      <c r="AG48" s="25"/>
      <c r="AH48" s="25"/>
      <c r="AI48" s="25"/>
      <c r="AJ48" s="25"/>
      <c r="AK48" s="25"/>
      <c r="AO48" s="126"/>
    </row>
    <row r="49" spans="6:41" s="30" customFormat="1" ht="20.100000000000001" customHeight="1" x14ac:dyDescent="0.2">
      <c r="AF49" s="96" t="s">
        <v>131</v>
      </c>
      <c r="AJ49" s="25"/>
      <c r="AK49" s="25"/>
      <c r="AL49" s="202" t="s">
        <v>135</v>
      </c>
      <c r="AO49" s="126"/>
    </row>
    <row r="50" spans="6:41" s="30" customFormat="1" ht="15" customHeight="1" x14ac:dyDescent="0.2">
      <c r="AG50" s="25"/>
      <c r="AO50" s="126"/>
    </row>
    <row r="51" spans="6:41" s="30" customFormat="1" ht="15" customHeight="1" x14ac:dyDescent="0.2">
      <c r="AG51" s="25"/>
      <c r="AO51" s="126"/>
    </row>
    <row r="52" spans="6:41" s="30" customFormat="1" ht="15" customHeight="1" x14ac:dyDescent="0.2">
      <c r="AG52" s="25"/>
      <c r="AO52" s="126"/>
    </row>
    <row r="53" spans="6:41" s="30" customFormat="1" ht="15" customHeight="1" x14ac:dyDescent="0.2">
      <c r="AG53" s="25"/>
      <c r="AO53" s="126"/>
    </row>
    <row r="54" spans="6:41" s="30" customFormat="1" ht="15" customHeight="1" x14ac:dyDescent="0.2">
      <c r="AG54" s="25"/>
      <c r="AO54" s="126"/>
    </row>
    <row r="55" spans="6:41" s="30" customFormat="1" ht="15" customHeight="1" x14ac:dyDescent="0.2">
      <c r="AG55" s="10"/>
      <c r="AO55" s="126"/>
    </row>
    <row r="56" spans="6:41" ht="15" hidden="1" customHeight="1" x14ac:dyDescent="0.2">
      <c r="AD56" s="30"/>
      <c r="AE56" s="30"/>
      <c r="AF56" s="30"/>
    </row>
    <row r="57" spans="6:41" s="30" customFormat="1" ht="15" hidden="1" customHeight="1" x14ac:dyDescent="0.2">
      <c r="AO57" s="126"/>
    </row>
    <row r="58" spans="6:41" s="30" customFormat="1" ht="15" hidden="1" customHeight="1" x14ac:dyDescent="0.2">
      <c r="AO58" s="126"/>
    </row>
    <row r="59" spans="6:41" ht="15" hidden="1" customHeight="1" x14ac:dyDescent="0.2">
      <c r="F59" s="25" t="s">
        <v>1</v>
      </c>
      <c r="H59" s="25" t="s">
        <v>84</v>
      </c>
      <c r="Q59" s="25" t="s">
        <v>42</v>
      </c>
      <c r="AK59" s="25" t="s">
        <v>85</v>
      </c>
      <c r="AL59" s="25" t="s">
        <v>86</v>
      </c>
    </row>
    <row r="60" spans="6:41" ht="15" hidden="1" customHeight="1" x14ac:dyDescent="0.2">
      <c r="F60" s="25" t="s">
        <v>87</v>
      </c>
      <c r="G60" s="25" t="s">
        <v>88</v>
      </c>
      <c r="H60" s="25" t="s">
        <v>89</v>
      </c>
      <c r="Q60" s="25" t="s">
        <v>47</v>
      </c>
      <c r="AK60" s="25" t="s">
        <v>90</v>
      </c>
      <c r="AL60" s="25" t="s">
        <v>129</v>
      </c>
    </row>
    <row r="61" spans="6:41" ht="15" hidden="1" customHeight="1" x14ac:dyDescent="0.2">
      <c r="H61" s="25" t="s">
        <v>91</v>
      </c>
      <c r="AL61" s="25" t="s">
        <v>130</v>
      </c>
    </row>
    <row r="62" spans="6:41" ht="15" hidden="1" customHeight="1" x14ac:dyDescent="0.2">
      <c r="AL62" s="25" t="s">
        <v>92</v>
      </c>
    </row>
    <row r="63" spans="6:41" ht="15" hidden="1" customHeight="1" x14ac:dyDescent="0.2"/>
    <row r="64" spans="6:41" hidden="1" x14ac:dyDescent="0.2"/>
    <row r="65" hidden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sheetProtection algorithmName="SHA-512" hashValue="Wxml2F63AYNGFxxczGnXwuzPuDWptfrvkNh+4mn5XPb9dsEtrfIUhWd35lugcf5oIO1S68IttzRZSqLh2hEDkw==" saltValue="WNEHtIlXhGYJhYC21LdyKA==" spinCount="100000" sheet="1" objects="1" scenarios="1"/>
  <mergeCells count="201">
    <mergeCell ref="Y41:Z41"/>
    <mergeCell ref="Y42:Z42"/>
    <mergeCell ref="Y43:Z43"/>
    <mergeCell ref="AG35:AG36"/>
    <mergeCell ref="Y44:Z44"/>
    <mergeCell ref="Y45:Z45"/>
    <mergeCell ref="Y46:Z46"/>
    <mergeCell ref="Z19:AB19"/>
    <mergeCell ref="Z20:AB20"/>
    <mergeCell ref="Z23:AB23"/>
    <mergeCell ref="Z24:AB24"/>
    <mergeCell ref="Z27:AB27"/>
    <mergeCell ref="Z28:AB28"/>
    <mergeCell ref="Z29:AB29"/>
    <mergeCell ref="Z30:AB30"/>
    <mergeCell ref="Z31:AB31"/>
    <mergeCell ref="Z32:AB32"/>
    <mergeCell ref="Z33:AB33"/>
    <mergeCell ref="Z34:AB34"/>
    <mergeCell ref="Z35:AB35"/>
    <mergeCell ref="Z36:AB36"/>
    <mergeCell ref="AL35:AL36"/>
    <mergeCell ref="U36:X36"/>
    <mergeCell ref="U35:X35"/>
    <mergeCell ref="AF35:AF36"/>
    <mergeCell ref="AD35:AE35"/>
    <mergeCell ref="AD36:AE36"/>
    <mergeCell ref="AL31:AL32"/>
    <mergeCell ref="U32:X32"/>
    <mergeCell ref="AG31:AG32"/>
    <mergeCell ref="AI31:AI32"/>
    <mergeCell ref="AL33:AL34"/>
    <mergeCell ref="AI33:AI34"/>
    <mergeCell ref="AJ33:AJ34"/>
    <mergeCell ref="AK33:AK34"/>
    <mergeCell ref="U33:X33"/>
    <mergeCell ref="AG33:AG34"/>
    <mergeCell ref="AF33:AF34"/>
    <mergeCell ref="AD31:AE31"/>
    <mergeCell ref="AD32:AE32"/>
    <mergeCell ref="AD33:AE33"/>
    <mergeCell ref="AD34:AE34"/>
    <mergeCell ref="C31:E32"/>
    <mergeCell ref="H31:H32"/>
    <mergeCell ref="I31:I32"/>
    <mergeCell ref="J31:J32"/>
    <mergeCell ref="K31:L32"/>
    <mergeCell ref="M31:M32"/>
    <mergeCell ref="K35:L36"/>
    <mergeCell ref="M35:M36"/>
    <mergeCell ref="N35:N36"/>
    <mergeCell ref="C33:E34"/>
    <mergeCell ref="H33:H34"/>
    <mergeCell ref="I33:I34"/>
    <mergeCell ref="J33:J34"/>
    <mergeCell ref="K33:L34"/>
    <mergeCell ref="N31:N32"/>
    <mergeCell ref="O35:O36"/>
    <mergeCell ref="P35:P36"/>
    <mergeCell ref="Q35:Q36"/>
    <mergeCell ref="M33:M34"/>
    <mergeCell ref="N33:N34"/>
    <mergeCell ref="O33:O34"/>
    <mergeCell ref="P33:P34"/>
    <mergeCell ref="Q33:Q34"/>
    <mergeCell ref="R33:R34"/>
    <mergeCell ref="R35:R36"/>
    <mergeCell ref="S35:S36"/>
    <mergeCell ref="T35:T36"/>
    <mergeCell ref="U30:X30"/>
    <mergeCell ref="AJ31:AJ32"/>
    <mergeCell ref="AK31:AK32"/>
    <mergeCell ref="AD29:AE29"/>
    <mergeCell ref="U29:X29"/>
    <mergeCell ref="AF29:AF30"/>
    <mergeCell ref="AI29:AI30"/>
    <mergeCell ref="AJ29:AJ30"/>
    <mergeCell ref="T31:T32"/>
    <mergeCell ref="U31:X31"/>
    <mergeCell ref="AF31:AF32"/>
    <mergeCell ref="AI35:AI36"/>
    <mergeCell ref="AJ35:AJ36"/>
    <mergeCell ref="AK35:AK36"/>
    <mergeCell ref="AD30:AE30"/>
    <mergeCell ref="AG29:AG30"/>
    <mergeCell ref="O31:O32"/>
    <mergeCell ref="P31:P32"/>
    <mergeCell ref="Q31:Q32"/>
    <mergeCell ref="R31:R32"/>
    <mergeCell ref="S31:S32"/>
    <mergeCell ref="U34:X34"/>
    <mergeCell ref="S33:S34"/>
    <mergeCell ref="AL27:AL28"/>
    <mergeCell ref="U28:X28"/>
    <mergeCell ref="AI27:AI28"/>
    <mergeCell ref="AJ27:AJ28"/>
    <mergeCell ref="AK27:AK28"/>
    <mergeCell ref="AK29:AK30"/>
    <mergeCell ref="AL29:AL30"/>
    <mergeCell ref="T33:T34"/>
    <mergeCell ref="C29:E30"/>
    <mergeCell ref="H29:H30"/>
    <mergeCell ref="I29:I30"/>
    <mergeCell ref="J29:J30"/>
    <mergeCell ref="K29:L30"/>
    <mergeCell ref="M29:M30"/>
    <mergeCell ref="N29:N30"/>
    <mergeCell ref="AF27:AF28"/>
    <mergeCell ref="AG27:AG28"/>
    <mergeCell ref="P27:P28"/>
    <mergeCell ref="Q27:Q28"/>
    <mergeCell ref="R27:R28"/>
    <mergeCell ref="S27:S28"/>
    <mergeCell ref="T27:T28"/>
    <mergeCell ref="U27:X27"/>
    <mergeCell ref="O29:O30"/>
    <mergeCell ref="P29:P30"/>
    <mergeCell ref="K27:L28"/>
    <mergeCell ref="M27:M28"/>
    <mergeCell ref="AD27:AE27"/>
    <mergeCell ref="AD28:AE28"/>
    <mergeCell ref="AI23:AI24"/>
    <mergeCell ref="AJ23:AJ24"/>
    <mergeCell ref="AK23:AK24"/>
    <mergeCell ref="AL23:AL24"/>
    <mergeCell ref="U24:X24"/>
    <mergeCell ref="S23:S24"/>
    <mergeCell ref="T23:T24"/>
    <mergeCell ref="U23:X23"/>
    <mergeCell ref="AF23:AF24"/>
    <mergeCell ref="AG23:AG24"/>
    <mergeCell ref="AD23:AE23"/>
    <mergeCell ref="AD24:AE24"/>
    <mergeCell ref="Q23:Q24"/>
    <mergeCell ref="R23:R24"/>
    <mergeCell ref="B22:B36"/>
    <mergeCell ref="C23:E24"/>
    <mergeCell ref="H23:H24"/>
    <mergeCell ref="I23:I24"/>
    <mergeCell ref="J23:J24"/>
    <mergeCell ref="K23:L24"/>
    <mergeCell ref="C35:E36"/>
    <mergeCell ref="H35:H36"/>
    <mergeCell ref="I35:I36"/>
    <mergeCell ref="J35:J36"/>
    <mergeCell ref="P26:Q26"/>
    <mergeCell ref="R26:T26"/>
    <mergeCell ref="C27:E28"/>
    <mergeCell ref="H27:H28"/>
    <mergeCell ref="I27:I28"/>
    <mergeCell ref="J27:J28"/>
    <mergeCell ref="N27:N28"/>
    <mergeCell ref="O27:O28"/>
    <mergeCell ref="Q29:Q30"/>
    <mergeCell ref="R29:R30"/>
    <mergeCell ref="S29:S30"/>
    <mergeCell ref="T29:T30"/>
    <mergeCell ref="AK19:AK20"/>
    <mergeCell ref="AL19:AL20"/>
    <mergeCell ref="U20:X20"/>
    <mergeCell ref="S19:S20"/>
    <mergeCell ref="T19:T20"/>
    <mergeCell ref="U19:X19"/>
    <mergeCell ref="AF19:AF20"/>
    <mergeCell ref="AG19:AG20"/>
    <mergeCell ref="AC16:AE17"/>
    <mergeCell ref="AD19:AE19"/>
    <mergeCell ref="AD20:AE20"/>
    <mergeCell ref="M23:M24"/>
    <mergeCell ref="N23:N24"/>
    <mergeCell ref="O23:O24"/>
    <mergeCell ref="P23:P24"/>
    <mergeCell ref="C5:E6"/>
    <mergeCell ref="F16:G17"/>
    <mergeCell ref="H16:H17"/>
    <mergeCell ref="I16:O17"/>
    <mergeCell ref="P16:P17"/>
    <mergeCell ref="Q16:Q17"/>
    <mergeCell ref="AL16:AL17"/>
    <mergeCell ref="B18:B20"/>
    <mergeCell ref="C19:E20"/>
    <mergeCell ref="H19:H20"/>
    <mergeCell ref="I19:I20"/>
    <mergeCell ref="J19:J20"/>
    <mergeCell ref="K19:L20"/>
    <mergeCell ref="R16:T17"/>
    <mergeCell ref="U16:X17"/>
    <mergeCell ref="Y16:AB17"/>
    <mergeCell ref="AF16:AF17"/>
    <mergeCell ref="AG16:AG17"/>
    <mergeCell ref="M19:M20"/>
    <mergeCell ref="N19:N20"/>
    <mergeCell ref="O19:O20"/>
    <mergeCell ref="P19:P20"/>
    <mergeCell ref="Q19:Q20"/>
    <mergeCell ref="R19:R20"/>
    <mergeCell ref="AI16:AI17"/>
    <mergeCell ref="AJ16:AJ17"/>
    <mergeCell ref="AK16:AK17"/>
    <mergeCell ref="AI19:AI20"/>
    <mergeCell ref="AJ19:AJ20"/>
  </mergeCells>
  <phoneticPr fontId="2"/>
  <conditionalFormatting sqref="G3">
    <cfRule type="expression" dxfId="1" priority="1">
      <formula>IF($G$3="継続",TRUE,FALSE)</formula>
    </cfRule>
    <cfRule type="expression" dxfId="0" priority="2">
      <formula>IF($G$3="新規",TRUE,FALSE)</formula>
    </cfRule>
  </conditionalFormatting>
  <dataValidations count="7">
    <dataValidation type="list" allowBlank="1" showInputMessage="1" showErrorMessage="1" sqref="P3" xr:uid="{B20E0B55-5A55-4FD8-B9CF-E0625DA05EB7}">
      <formula1>$G$59:$G$60</formula1>
    </dataValidation>
    <dataValidation type="list" imeMode="fullKatakana" allowBlank="1" showInputMessage="1" showErrorMessage="1" sqref="G3" xr:uid="{0AB6F35E-0103-49C7-9FBB-BEC24B707EA4}">
      <formula1>$F$59:$F$60</formula1>
    </dataValidation>
    <dataValidation type="list" allowBlank="1" showInputMessage="1" showErrorMessage="1" sqref="AL19:AL20 AL23:AL24 AL27:AL36" xr:uid="{7FB6829C-024C-453F-840E-2AB3FDEFA6D2}">
      <formula1>$AL$59:$AL$62</formula1>
    </dataValidation>
    <dataValidation type="list" allowBlank="1" showInputMessage="1" showErrorMessage="1" sqref="Q27:Q36" xr:uid="{2C639160-E8EF-4AB7-AFFE-5B46A029D7CB}">
      <formula1>$Q$59:$Q$60</formula1>
    </dataValidation>
    <dataValidation type="list" allowBlank="1" showInputMessage="1" showErrorMessage="1" sqref="H19:H20 H27:H36 H23:H24" xr:uid="{E65B32F2-C02A-40A5-AB7F-36BC1B5BE35B}">
      <formula1>$H$59:$H$61</formula1>
    </dataValidation>
    <dataValidation type="list" allowBlank="1" showInputMessage="1" showErrorMessage="1" sqref="AK19:AK20 AK23:AK24 AK27:AK36" xr:uid="{F6DE2016-71EC-4052-A713-5AB1AD18A31A}">
      <formula1>$AK$59:$AK$60</formula1>
    </dataValidation>
    <dataValidation imeMode="fullKatakana" allowBlank="1" showInputMessage="1" showErrorMessage="1" sqref="C5 J3 C12:Q14 R12:U12 C3:F3 H3 O6 AF8:AG9 H5:O5 AF11:AG11 C7:O7 C4:O4" xr:uid="{D9F8921C-EE2C-49BC-843F-52C40F458F83}"/>
  </dataValidations>
  <pageMargins left="0.37" right="0.16" top="0.74803149606299213" bottom="0.74803149606299213" header="0.31496062992125984" footer="0.31496062992125984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26"/>
  <sheetViews>
    <sheetView workbookViewId="0">
      <selection activeCell="C25" sqref="C25"/>
    </sheetView>
  </sheetViews>
  <sheetFormatPr defaultRowHeight="18.75" x14ac:dyDescent="0.2"/>
  <cols>
    <col min="1" max="1" width="12" style="2" customWidth="1"/>
    <col min="2" max="2" width="12" style="7" customWidth="1"/>
    <col min="3" max="3" width="10.42578125" style="1" bestFit="1" customWidth="1"/>
    <col min="4" max="5" width="11" style="1" bestFit="1" customWidth="1"/>
    <col min="6" max="7" width="10.42578125" style="1" bestFit="1" customWidth="1"/>
    <col min="8" max="11" width="11" style="1" bestFit="1" customWidth="1"/>
    <col min="12" max="13" width="10.7109375" style="1" bestFit="1" customWidth="1"/>
    <col min="14" max="14" width="10.42578125" style="1" bestFit="1" customWidth="1"/>
    <col min="15" max="16384" width="9.140625" style="1"/>
  </cols>
  <sheetData>
    <row r="1" spans="1:14" x14ac:dyDescent="0.2">
      <c r="A1" s="2">
        <v>1</v>
      </c>
      <c r="B1" s="7">
        <v>6200</v>
      </c>
    </row>
    <row r="2" spans="1:14" x14ac:dyDescent="0.2">
      <c r="A2" s="2">
        <v>2</v>
      </c>
      <c r="B2" s="7">
        <v>6850</v>
      </c>
    </row>
    <row r="3" spans="1:14" x14ac:dyDescent="0.2">
      <c r="A3" s="2">
        <v>3</v>
      </c>
      <c r="B3" s="7">
        <v>21200</v>
      </c>
    </row>
    <row r="4" spans="1:14" x14ac:dyDescent="0.2">
      <c r="A4" s="2">
        <v>4</v>
      </c>
      <c r="B4" s="7">
        <v>21850</v>
      </c>
    </row>
    <row r="5" spans="1:14" ht="37.5" customHeight="1" x14ac:dyDescent="0.2">
      <c r="A5" s="3">
        <v>5</v>
      </c>
      <c r="B5" s="8">
        <v>6200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56.25" customHeight="1" x14ac:dyDescent="0.2">
      <c r="A6" s="2">
        <v>6</v>
      </c>
      <c r="B6" s="8">
        <v>6850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x14ac:dyDescent="0.2">
      <c r="A7" s="2">
        <v>7</v>
      </c>
      <c r="B7" s="8">
        <v>18850</v>
      </c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</row>
    <row r="8" spans="1:14" ht="24" customHeight="1" x14ac:dyDescent="0.2">
      <c r="A8" s="2">
        <v>8</v>
      </c>
      <c r="B8" s="8">
        <v>15300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2">
        <v>9</v>
      </c>
      <c r="B9" s="8">
        <v>21200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2">
      <c r="A10" s="2">
        <v>10</v>
      </c>
      <c r="B10" s="7">
        <v>21850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0.100000000000001" customHeight="1" x14ac:dyDescent="0.2">
      <c r="A11" s="2">
        <v>11</v>
      </c>
      <c r="B11" s="7">
        <v>11200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0.100000000000001" customHeight="1" x14ac:dyDescent="0.2">
      <c r="A12" s="2">
        <v>12</v>
      </c>
      <c r="B12" s="7">
        <v>11850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0.100000000000001" customHeight="1" x14ac:dyDescent="0.2">
      <c r="A13" s="2">
        <v>13</v>
      </c>
      <c r="B13" s="7">
        <v>8300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20.100000000000001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100000000000001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7" spans="3:15" x14ac:dyDescent="0.2"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5" x14ac:dyDescent="0.2">
      <c r="C18" s="4"/>
    </row>
    <row r="24" spans="3:15" x14ac:dyDescent="0.2">
      <c r="D24" s="6"/>
      <c r="J24" s="6"/>
      <c r="K24" s="6"/>
      <c r="L24" s="6"/>
      <c r="M24" s="6"/>
      <c r="O24" s="6"/>
    </row>
    <row r="25" spans="3:15" x14ac:dyDescent="0.2">
      <c r="K25" s="6"/>
      <c r="M25" s="6"/>
      <c r="O25" s="6"/>
    </row>
    <row r="26" spans="3:15" x14ac:dyDescent="0.2">
      <c r="O26" s="6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</vt:lpstr>
      <vt:lpstr>年会費</vt:lpstr>
      <vt:lpstr>新規!Print_Area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tack</dc:creator>
  <cp:keywords/>
  <dc:description/>
  <cp:lastModifiedBy>Satoshi Nakamura</cp:lastModifiedBy>
  <cp:revision/>
  <cp:lastPrinted>2025-03-09T14:16:11Z</cp:lastPrinted>
  <dcterms:created xsi:type="dcterms:W3CDTF">2020-02-27T16:47:32Z</dcterms:created>
  <dcterms:modified xsi:type="dcterms:W3CDTF">2025-03-09T14:16:45Z</dcterms:modified>
  <cp:category/>
  <cp:contentStatus/>
</cp:coreProperties>
</file>